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Kevin Barbera\Desktop\"/>
    </mc:Choice>
  </mc:AlternateContent>
  <xr:revisionPtr revIDLastSave="0" documentId="8_{5F1942D2-0ECC-41FC-B7F0-8EBC44C6CA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 Sheet" sheetId="1" r:id="rId1"/>
    <sheet name="Credit Card Donations" sheetId="2" r:id="rId2"/>
    <sheet name="PayPal Donations" sheetId="3" r:id="rId3"/>
    <sheet name="Check Donations" sheetId="4" r:id="rId4"/>
    <sheet name="Cash Donations" sheetId="5" r:id="rId5"/>
    <sheet name="K.Barbera Donations" sheetId="6" r:id="rId6"/>
    <sheet name="Program Expenses" sheetId="7" r:id="rId7"/>
    <sheet name="Overhead Expenses" sheetId="8" r:id="rId8"/>
  </sheets>
  <definedNames>
    <definedName name="_xlnm._FilterDatabase" localSheetId="4" hidden="1">'Cash Donations'!$A$2:$F$8</definedName>
    <definedName name="_xlnm._FilterDatabase" localSheetId="3" hidden="1">'Check Donations'!$A$2:$G$8</definedName>
    <definedName name="_xlnm._FilterDatabase" localSheetId="1" hidden="1">'Credit Card Donations'!$A$2:$G$120</definedName>
    <definedName name="_xlnm._FilterDatabase" localSheetId="5" hidden="1">'K.Barbera Donations'!$A$2:$F$13</definedName>
    <definedName name="_xlnm._FilterDatabase" localSheetId="7" hidden="1">'Overhead Expenses'!$A$2:$H$28</definedName>
    <definedName name="_xlnm._FilterDatabase" localSheetId="2" hidden="1">'PayPal Donations'!$A$2:$G$12</definedName>
    <definedName name="_xlnm._FilterDatabase" localSheetId="6" hidden="1">'Program Expenses'!$A$2:$G$4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2" roundtripDataSignature="AMtx7mgs7Ch9KGFcu5hFVSd8C25KYF9V/Q=="/>
    </ext>
  </extLst>
</workbook>
</file>

<file path=xl/calcChain.xml><?xml version="1.0" encoding="utf-8"?>
<calcChain xmlns="http://schemas.openxmlformats.org/spreadsheetml/2006/main">
  <c r="C54" i="8" l="1"/>
  <c r="C55" i="8" s="1"/>
  <c r="C32" i="7"/>
  <c r="E26" i="7"/>
  <c r="D126" i="3"/>
  <c r="B17" i="1" s="1"/>
  <c r="D125" i="3"/>
  <c r="D313" i="2"/>
  <c r="B16" i="1" s="1"/>
  <c r="D312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C53" i="8"/>
  <c r="C52" i="8"/>
  <c r="C31" i="7"/>
  <c r="C19" i="6"/>
  <c r="B9" i="1" s="1"/>
  <c r="C18" i="6"/>
  <c r="C9" i="1" s="1"/>
  <c r="C17" i="6"/>
  <c r="C20" i="6" s="1"/>
  <c r="C9" i="5"/>
  <c r="C29" i="4"/>
  <c r="B7" i="1" s="1"/>
  <c r="E7" i="1" s="1"/>
  <c r="C28" i="4"/>
  <c r="D122" i="3"/>
  <c r="C17" i="1" s="1"/>
  <c r="D121" i="3"/>
  <c r="D309" i="2"/>
  <c r="D308" i="2"/>
  <c r="D119" i="2"/>
  <c r="D121" i="2"/>
  <c r="D123" i="2"/>
  <c r="D124" i="2"/>
  <c r="D126" i="2"/>
  <c r="D128" i="2"/>
  <c r="D130" i="2"/>
  <c r="D132" i="2"/>
  <c r="D134" i="2"/>
  <c r="D136" i="2"/>
  <c r="D138" i="2"/>
  <c r="D140" i="2"/>
  <c r="D142" i="2"/>
  <c r="D144" i="2"/>
  <c r="D146" i="2"/>
  <c r="D148" i="2"/>
  <c r="D150" i="2"/>
  <c r="D152" i="2"/>
  <c r="D154" i="2"/>
  <c r="D156" i="2"/>
  <c r="D158" i="2"/>
  <c r="D160" i="2"/>
  <c r="D162" i="2"/>
  <c r="D164" i="2"/>
  <c r="D166" i="2"/>
  <c r="D168" i="2"/>
  <c r="D170" i="2"/>
  <c r="D172" i="2"/>
  <c r="D174" i="2"/>
  <c r="D176" i="2"/>
  <c r="D178" i="2"/>
  <c r="D180" i="2"/>
  <c r="D182" i="2"/>
  <c r="D184" i="2"/>
  <c r="D186" i="2"/>
  <c r="D188" i="2"/>
  <c r="D190" i="2"/>
  <c r="D192" i="2"/>
  <c r="D194" i="2"/>
  <c r="D196" i="2"/>
  <c r="D198" i="2"/>
  <c r="D200" i="2"/>
  <c r="D202" i="2"/>
  <c r="D204" i="2"/>
  <c r="D206" i="2"/>
  <c r="D208" i="2"/>
  <c r="D210" i="2"/>
  <c r="D212" i="2"/>
  <c r="D214" i="2"/>
  <c r="D216" i="2"/>
  <c r="D218" i="2"/>
  <c r="D220" i="2"/>
  <c r="D222" i="2"/>
  <c r="D122" i="2"/>
  <c r="D120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17" i="1"/>
  <c r="C16" i="1"/>
  <c r="D15" i="1"/>
  <c r="C15" i="1"/>
  <c r="C14" i="1"/>
  <c r="B14" i="1"/>
  <c r="D9" i="1"/>
  <c r="B8" i="1"/>
  <c r="E8" i="1" s="1"/>
  <c r="D7" i="1"/>
  <c r="C7" i="1"/>
  <c r="D6" i="1"/>
  <c r="C6" i="1"/>
  <c r="B6" i="1"/>
  <c r="C5" i="1"/>
  <c r="E9" i="1" l="1"/>
  <c r="D10" i="1"/>
  <c r="D20" i="1" s="1"/>
  <c r="B15" i="1"/>
  <c r="B18" i="1" s="1"/>
  <c r="C33" i="7"/>
  <c r="E14" i="1"/>
  <c r="C31" i="4"/>
  <c r="D123" i="3"/>
  <c r="D127" i="3"/>
  <c r="E17" i="1"/>
  <c r="D18" i="1"/>
  <c r="C10" i="1"/>
  <c r="C20" i="1" s="1"/>
  <c r="E6" i="1"/>
  <c r="D314" i="2"/>
  <c r="D310" i="2"/>
  <c r="E16" i="1"/>
  <c r="B5" i="1"/>
  <c r="E5" i="1" s="1"/>
  <c r="C18" i="1"/>
  <c r="B10" i="1" l="1"/>
  <c r="B20" i="1" s="1"/>
  <c r="E15" i="1"/>
  <c r="E18" i="1" s="1"/>
  <c r="E10" i="1"/>
  <c r="E20" i="1" l="1"/>
</calcChain>
</file>

<file path=xl/sharedStrings.xml><?xml version="1.0" encoding="utf-8"?>
<sst xmlns="http://schemas.openxmlformats.org/spreadsheetml/2006/main" count="1770" uniqueCount="955">
  <si>
    <t>DONATIONS VIA CREDIT CARD</t>
  </si>
  <si>
    <t>DONATIONS VIA PAYPAL</t>
  </si>
  <si>
    <t>FINANCIAL SUMMARY</t>
  </si>
  <si>
    <t>Date</t>
  </si>
  <si>
    <t>Amount</t>
  </si>
  <si>
    <t>Fee</t>
  </si>
  <si>
    <t>Net Donation</t>
  </si>
  <si>
    <t>Time</t>
  </si>
  <si>
    <t>First Name</t>
  </si>
  <si>
    <t>Name</t>
  </si>
  <si>
    <t>Last Name</t>
  </si>
  <si>
    <t>Gross</t>
  </si>
  <si>
    <t xml:space="preserve">Order Item #1 </t>
  </si>
  <si>
    <t>Net</t>
  </si>
  <si>
    <t>Item Title</t>
  </si>
  <si>
    <t>Kevin</t>
  </si>
  <si>
    <t>Barbera</t>
  </si>
  <si>
    <t>e11abdc0-7590-0de9-b70c-8a3c26459e5f, Bronze Donation, 1.0, 25.0</t>
  </si>
  <si>
    <t>Sandhya A Pal</t>
  </si>
  <si>
    <t>Silver</t>
  </si>
  <si>
    <t>Jason</t>
  </si>
  <si>
    <t>Bennett</t>
  </si>
  <si>
    <t>Stephenie Donley</t>
  </si>
  <si>
    <t>02c1baa1-da49-6106-3aa3-03cfa2ab5b12, Platinum, 1.0, 225.0</t>
  </si>
  <si>
    <t>Bronze Donation</t>
  </si>
  <si>
    <t>Donations</t>
  </si>
  <si>
    <t>Sushma Ashutosh</t>
  </si>
  <si>
    <t>F6W1-IN3E-C7, Tickets Order - Bikes 4 Tykes!, 1.0, 15.0</t>
  </si>
  <si>
    <t>Linda Barbera</t>
  </si>
  <si>
    <t>Gold Donation</t>
  </si>
  <si>
    <t>Jennifer Rosen</t>
  </si>
  <si>
    <t>Bruce</t>
  </si>
  <si>
    <t>Schomaker</t>
  </si>
  <si>
    <t>Silver Donation</t>
  </si>
  <si>
    <t>F75Q-UJQ9-3M, Tickets Order - Bikes 4 Tykes!, 1.0, 15.0</t>
  </si>
  <si>
    <t>Luis Perez</t>
  </si>
  <si>
    <t>Sergio</t>
  </si>
  <si>
    <t>Tickets Order - Bikes 4 Tykes!</t>
  </si>
  <si>
    <t>Bravo</t>
  </si>
  <si>
    <t>F791-JGJ4-6M, Tickets Order - Bikes 4 Tykes!, 1.0, 30.0</t>
  </si>
  <si>
    <t>Sheenali</t>
  </si>
  <si>
    <t>Naik</t>
  </si>
  <si>
    <t>Lucia Caron</t>
  </si>
  <si>
    <t>F7DD-EV0Z-KZ, Tickets Order - Bikes 4 Tykes!, 1.0, 30.0</t>
  </si>
  <si>
    <t>Tickets Order - Buon Appetito!</t>
  </si>
  <si>
    <t>Gwendolyn Clavon</t>
  </si>
  <si>
    <t>Nadina</t>
  </si>
  <si>
    <t>Anderson</t>
  </si>
  <si>
    <t>3a2f048c-cd25-08d8-938e-e179096df584, Silver Donation, 1.0, 50.0</t>
  </si>
  <si>
    <t>Martin Bereciartua</t>
  </si>
  <si>
    <t>Total</t>
  </si>
  <si>
    <t>Ying</t>
  </si>
  <si>
    <t>Yi Zheng</t>
  </si>
  <si>
    <t>Ingredients to Success</t>
  </si>
  <si>
    <t>F7H5-4WZ2-29, Tickets Order - Bikes 4 Tykes!, 1.0, 15.0</t>
  </si>
  <si>
    <t>William Wilde</t>
  </si>
  <si>
    <t>Bon Bon</t>
  </si>
  <si>
    <t>Credit Card (gross)</t>
  </si>
  <si>
    <t>Tickets Order - Sleeping Bags for the Homeless</t>
  </si>
  <si>
    <t>Decor</t>
  </si>
  <si>
    <t>b16a2dd4-0424-3784-8ec1-368fbf46bbb6, Gold Donation, 1.0, 100.0</t>
  </si>
  <si>
    <t>Nicole Gervais</t>
  </si>
  <si>
    <t>Uppasna Chand</t>
  </si>
  <si>
    <t>Sheetal</t>
  </si>
  <si>
    <t>Ajmani</t>
  </si>
  <si>
    <t>F856-XJLX-TW, Tickets Order - Buon Appetito! , 1.0, 10.0</t>
  </si>
  <si>
    <t>Kim Reinke</t>
  </si>
  <si>
    <t>Danielle</t>
  </si>
  <si>
    <t>Stewart</t>
  </si>
  <si>
    <t>F85B-QM04-ZU, Tickets Order - Buon Appetito! , 1.0, 10.0</t>
  </si>
  <si>
    <t>Theresa</t>
  </si>
  <si>
    <t>Donna Advena</t>
  </si>
  <si>
    <t>Fouch</t>
  </si>
  <si>
    <t>F889-WVSI-X6, Tickets Order - Buon Appetito! , 1.0, 5.0</t>
  </si>
  <si>
    <t>Natalie Givans</t>
  </si>
  <si>
    <t>Sandra</t>
  </si>
  <si>
    <t>Michelle Vu</t>
  </si>
  <si>
    <t>Hooker</t>
  </si>
  <si>
    <t>F88C-SYKC-YV, Tickets Order - Buon Appetito! , 1.0, 5.0</t>
  </si>
  <si>
    <t>mary schaefer</t>
  </si>
  <si>
    <t>Rachel</t>
  </si>
  <si>
    <t>Holly O'Hora</t>
  </si>
  <si>
    <t>Babbitt</t>
  </si>
  <si>
    <t>F88C-XSKV-CV, Tickets Order - Buon Appetito! , 1.0, 10.0</t>
  </si>
  <si>
    <t>Anh Bui</t>
  </si>
  <si>
    <t>Samantha</t>
  </si>
  <si>
    <t>Hulse</t>
  </si>
  <si>
    <t>F88E-WTZV-J1, Tickets Order - Buon Appetito! , 1.0, 5.0</t>
  </si>
  <si>
    <t>Tickets Order - Delivery of 10,000 Valentine's Cards</t>
  </si>
  <si>
    <t>Anne Dubrow</t>
  </si>
  <si>
    <t>Yovanna</t>
  </si>
  <si>
    <t>Reiser</t>
  </si>
  <si>
    <t>F88G-P63A-L5, Tickets Order - Buon Appetito! , 1.0, 5.0</t>
  </si>
  <si>
    <t>Kathy Whittington</t>
  </si>
  <si>
    <t>Michael</t>
  </si>
  <si>
    <t>Janet Naegele</t>
  </si>
  <si>
    <t>PayPal (gross)</t>
  </si>
  <si>
    <t>Whittington</t>
  </si>
  <si>
    <t>F89D-RK6E-QW, Tickets Order - Buon Appetito! , 1.0, 10.0</t>
  </si>
  <si>
    <t>Michele Botte</t>
  </si>
  <si>
    <t>RoyalSalsa, LLC.</t>
  </si>
  <si>
    <t>Niketa</t>
  </si>
  <si>
    <t>Hurteau</t>
  </si>
  <si>
    <t>F89N-P310-BD, Tickets Order - Buon Appetito! , 1.0, 10.0</t>
  </si>
  <si>
    <t>Nicole Owens</t>
  </si>
  <si>
    <t>James Booth</t>
  </si>
  <si>
    <t>April</t>
  </si>
  <si>
    <t>Stafford</t>
  </si>
  <si>
    <t>Tickets Order - "Luck of the Irish" Dinner</t>
  </si>
  <si>
    <t>F8PV-6CMR-CR, Tickets Order - Sleeping Bags for the Homeless, 1.0, 30.0</t>
  </si>
  <si>
    <t>John Rutherford</t>
  </si>
  <si>
    <t>Debbi Davis</t>
  </si>
  <si>
    <t>Peter</t>
  </si>
  <si>
    <t>Dsouza</t>
  </si>
  <si>
    <t>F8R6-Z5AI-M3, Tickets Order - Sleeping Bags for the Homeless, 1.0, 45.0</t>
  </si>
  <si>
    <t>Gracia Martore</t>
  </si>
  <si>
    <t>Tickets Order - Sock-Out Homelessness! 10,000 SOCKS (Donation Drive #1)</t>
  </si>
  <si>
    <t>Deepa</t>
  </si>
  <si>
    <t>Seonie</t>
  </si>
  <si>
    <t>F8RA-QB3Z-WG, Tickets Order - Sleeping Bags for the Homeless, 1.0, 15.0</t>
  </si>
  <si>
    <t>Tickets Order - Sock-Out Homelessness! 10,000 SOCKS (Fundraiser)</t>
  </si>
  <si>
    <t>Jean Murphy</t>
  </si>
  <si>
    <t>Shamci</t>
  </si>
  <si>
    <t>Tavackoli</t>
  </si>
  <si>
    <t>F8S4-O7GZ-IB, Tickets Order - Sleeping Bags for the Homeless, 1.0, 105.0</t>
  </si>
  <si>
    <t>GOWRI RADHAKRISHNAN</t>
  </si>
  <si>
    <t>Nancy</t>
  </si>
  <si>
    <t>Graves</t>
  </si>
  <si>
    <t>Jonathan Thomas</t>
  </si>
  <si>
    <t>F8S8-UHKS-PU, Tickets Order - Sleeping Bags for the Homeless, 1.0, 15.0</t>
  </si>
  <si>
    <t>Tickets Order - Sock-Out Homelessness! 10,000 SOCKS (Event Promotion)</t>
  </si>
  <si>
    <t>Stefanie Badia</t>
  </si>
  <si>
    <t>Salome</t>
  </si>
  <si>
    <t>Abbe</t>
  </si>
  <si>
    <t>F8SA-KWBA-4V, Tickets Order - Sleeping Bags for the Homeless, 1.0, 15.0</t>
  </si>
  <si>
    <t>Tickets Order - Sock Fundraiser</t>
  </si>
  <si>
    <t>Irma McDonald</t>
  </si>
  <si>
    <t>Kelly</t>
  </si>
  <si>
    <t>Pamela Fulmer</t>
  </si>
  <si>
    <t>Bergeron</t>
  </si>
  <si>
    <t>Check</t>
  </si>
  <si>
    <t>Tickets Order - Flower Power!</t>
  </si>
  <si>
    <t>F8SB-A3R1-J5, Tickets Order - Sleeping Bags for the Homeless, 1.0, 15.0</t>
  </si>
  <si>
    <t>Sue Cangemi</t>
  </si>
  <si>
    <t>Gillian</t>
  </si>
  <si>
    <t>Braden</t>
  </si>
  <si>
    <t>F8UB-YDRJ-8P, Tickets Order - Sleeping Bags for the Homeless, 1.0, 30.0</t>
  </si>
  <si>
    <t>Alessandra Lastra Claros</t>
  </si>
  <si>
    <t>R Badawy</t>
  </si>
  <si>
    <t>Kiara</t>
  </si>
  <si>
    <t>Joyner</t>
  </si>
  <si>
    <t>F8UF-G33E-NL, Tickets Order - Sleeping Bags for the Homeless, 1.0, 15.0</t>
  </si>
  <si>
    <t>Nancy Sangha</t>
  </si>
  <si>
    <t>Britney</t>
  </si>
  <si>
    <t>Alston</t>
  </si>
  <si>
    <t>Tickets Order - Texas Hold'em Charitable Tournament</t>
  </si>
  <si>
    <t>Christopher Jesuele</t>
  </si>
  <si>
    <t>Shahbano Bilgrami</t>
  </si>
  <si>
    <t>Tickets Order - Clean the Potomac River!</t>
  </si>
  <si>
    <t>F8UH-BKF3-WU, Tickets Order - Sleeping Bags for the Homeless, 1.0, 15.0</t>
  </si>
  <si>
    <t>Cash</t>
  </si>
  <si>
    <t>Tickets Order - Mother's Day Dinner!</t>
  </si>
  <si>
    <t>Miriam</t>
  </si>
  <si>
    <t>Peters</t>
  </si>
  <si>
    <t>F8UV-RXZ5-Z7, Tickets Order - Sleeping Bags for the Homeless, 1.0, 30.0</t>
  </si>
  <si>
    <t>Elizabeth Seagrave</t>
  </si>
  <si>
    <t>F8WL-ODRK-1F, Tickets Order - Sleeping Bags for the Homeless, 1.0, 60.0</t>
  </si>
  <si>
    <t>Julia Marasco</t>
  </si>
  <si>
    <t>Kevin Barbera</t>
  </si>
  <si>
    <t>Atul</t>
  </si>
  <si>
    <t>Sharma</t>
  </si>
  <si>
    <t>F8WM-QWJG-2R, Tickets Order - Sleeping Bags for the Homeless, 1.0, 30.0</t>
  </si>
  <si>
    <t>Bobbak</t>
  </si>
  <si>
    <t>Safaipour</t>
  </si>
  <si>
    <t>F8X4-R0CJ-U3, Tickets Order - Sleeping Bags for the Homeless, 1.0, 120.0</t>
  </si>
  <si>
    <t>Chris</t>
  </si>
  <si>
    <t>Massey</t>
  </si>
  <si>
    <t>F8XM-3CXP-11, Tickets Order - Sleeping Bags for the Homeless, 1.0, 60.0</t>
  </si>
  <si>
    <t>O'Neil Buchanan</t>
  </si>
  <si>
    <t>Michele</t>
  </si>
  <si>
    <t>Botte</t>
  </si>
  <si>
    <t>F8ZR-VL82-E8, Tickets Order - "Luck of the Irish" Dinner, 1.0, 30.0</t>
  </si>
  <si>
    <t>Joanne Aaronson</t>
  </si>
  <si>
    <t>F8ZS-BAA7-JW, Tickets Order - Delivery of 10,000 Valentine's Cards, 1.0, 10.0</t>
  </si>
  <si>
    <t>Ioulia Liebermann</t>
  </si>
  <si>
    <t>Tickets Order - Sunset Yoga with Kevin</t>
  </si>
  <si>
    <t xml:space="preserve">Total </t>
  </si>
  <si>
    <t>ysabel</t>
  </si>
  <si>
    <t>pelaez</t>
  </si>
  <si>
    <t>F8ZS-O3Z4-7F, Tickets Order - Delivery of 10,000 Valentine's Cards, 1.0, 10.0</t>
  </si>
  <si>
    <t>Kathryn Hamilton</t>
  </si>
  <si>
    <t>F8ZS-RROG-HD, Tickets Order - "Luck of the Irish" Dinner, 1.0, 15.0</t>
  </si>
  <si>
    <t>Kevin Olexa</t>
  </si>
  <si>
    <t>Tickets Order - Arts &amp; Crafts with Seniors</t>
  </si>
  <si>
    <t>Debra</t>
  </si>
  <si>
    <t>Olevsky</t>
  </si>
  <si>
    <t>Crystal Robinson</t>
  </si>
  <si>
    <t>F8ZY-BMHO-WA, Tickets Order - Sleeping Bags for the Homeless, 1.0, 15.0</t>
  </si>
  <si>
    <t>Joseph</t>
  </si>
  <si>
    <t>Yoon</t>
  </si>
  <si>
    <t>F905-B69W-VP, Tickets Order - Sleeping Bags for the Homeless, 1.0, 30.0</t>
  </si>
  <si>
    <t>Lilia</t>
  </si>
  <si>
    <t>Dubynin</t>
  </si>
  <si>
    <t>F912-27R2-II, Tickets Order - Sleeping Bags for the Homeless, 1.0, 30.0</t>
  </si>
  <si>
    <t>Justine</t>
  </si>
  <si>
    <t>Zegna</t>
  </si>
  <si>
    <t>F913-649Z-J2, Tickets Order - Sleeping Bags for the Homeless, 1.0, 15.0</t>
  </si>
  <si>
    <t>John</t>
  </si>
  <si>
    <t>Purcell</t>
  </si>
  <si>
    <t>F920-MFA4-FB, Tickets Order - "Luck of the Irish" Dinner, 1.0, 30.0</t>
  </si>
  <si>
    <t>Jeanene</t>
  </si>
  <si>
    <t>Jordan</t>
  </si>
  <si>
    <t>F920-Z9FX-S6, Tickets Order - Sleeping Bags for the Homeless, 1.0, 30.0</t>
  </si>
  <si>
    <t>Kim</t>
  </si>
  <si>
    <t>Neal</t>
  </si>
  <si>
    <t>F927-W8WX-8S, Tickets Order - Sleeping Bags for the Homeless, 1.0, 30.0</t>
  </si>
  <si>
    <t>Janice</t>
  </si>
  <si>
    <t>Petzold</t>
  </si>
  <si>
    <t>F929-8X4T-5S, Tickets Order - Sleeping Bags for the Homeless, 1.0, 30.0</t>
  </si>
  <si>
    <t>Expenses</t>
  </si>
  <si>
    <t>Becky</t>
  </si>
  <si>
    <t>Upchurch</t>
  </si>
  <si>
    <t>F92F-E0MG-1N, Tickets Order - Sleeping Bags for the Homeless, 1.0, 15.0</t>
  </si>
  <si>
    <t>Patricia</t>
  </si>
  <si>
    <t>McCausland</t>
  </si>
  <si>
    <t>F92Z-KQBV-O2, Tickets Order - Sleeping Bags for the Homeless, 1.0, 105.0</t>
  </si>
  <si>
    <t>Katherine Bateman</t>
  </si>
  <si>
    <t>Carlee</t>
  </si>
  <si>
    <t>Metcalfe</t>
  </si>
  <si>
    <t>F935-OREB-1Z, Tickets Order - Sleeping Bags for the Homeless, 1.0, 15.0</t>
  </si>
  <si>
    <t>Fara Maslaki</t>
  </si>
  <si>
    <t>Teresa</t>
  </si>
  <si>
    <t>Luong</t>
  </si>
  <si>
    <t>F937-9RZP-YZ, Tickets Order - Delivery of 10,000 Valentine's Cards, 1.0, 10.0</t>
  </si>
  <si>
    <t>Tickets Order - My Big Fat GREEK dinner</t>
  </si>
  <si>
    <t>Alexandra</t>
  </si>
  <si>
    <t>PATRICIA JOHNSON</t>
  </si>
  <si>
    <t>Leggett</t>
  </si>
  <si>
    <t>F94O-3ME4-JX, Tickets Order - "Luck of the Irish" Dinner, 1.0, 15.0</t>
  </si>
  <si>
    <t>Debbie</t>
  </si>
  <si>
    <t>van Opstal</t>
  </si>
  <si>
    <t>F94Q-CJ95-8W, Tickets Order - "Luck of the Irish" Dinner, 1.0, 15.0</t>
  </si>
  <si>
    <t>Mala</t>
  </si>
  <si>
    <t>Chauhan</t>
  </si>
  <si>
    <t>F95B-XK8S-CH, Tickets Order - Sleeping Bags for the Homeless, 1.0, 30.0</t>
  </si>
  <si>
    <t>Kardian</t>
  </si>
  <si>
    <t>Program/Charitable</t>
  </si>
  <si>
    <t>F96W-H7WJ-GR, Tickets Order - Sleeping Bags for the Homeless, 1.0, 15.0</t>
  </si>
  <si>
    <t>Candy</t>
  </si>
  <si>
    <t>Miller</t>
  </si>
  <si>
    <t>Tickets Order - Christmas in July: Care Package Delivery &amp; Happy Hour</t>
  </si>
  <si>
    <t>F97F-YGW0-4Y, Tickets Order - Sleeping Bags for the Homeless, 1.0, 60.0</t>
  </si>
  <si>
    <t>Dragutin</t>
  </si>
  <si>
    <t>Cvijanovic</t>
  </si>
  <si>
    <t>F98U-SILF-MV, Tickets Order - Sleeping Bags for the Homeless, 1.0, 15.0</t>
  </si>
  <si>
    <t>Gale Ott</t>
  </si>
  <si>
    <t>Nadia</t>
  </si>
  <si>
    <t>F9A0-UJJ0-A9, Tickets Order - Sleeping Bags for the Homeless, 1.0, 30.0</t>
  </si>
  <si>
    <t>Jason Bennett</t>
  </si>
  <si>
    <t>Thomas</t>
  </si>
  <si>
    <t>F9B1-S9NB-V7, Tickets Order - Sleeping Bags for the Homeless, 1.0, 30.0</t>
  </si>
  <si>
    <t>F9B2-PM0W-DP, Tickets Order - Sleeping Bags for the Homeless, 1.0, 15.0</t>
  </si>
  <si>
    <t>Star of the East Pageant</t>
  </si>
  <si>
    <t>Samuel</t>
  </si>
  <si>
    <t>Osei</t>
  </si>
  <si>
    <t>F9B2-U5RS-9D, Tickets Order - Sleeping Bags for the Homeless, 1.0, 15.0</t>
  </si>
  <si>
    <t>Suzy</t>
  </si>
  <si>
    <t>Smith</t>
  </si>
  <si>
    <t>F9BE-CRVU-DP, Tickets Order - Sleeping Bags for the Homeless, 1.0, 45.0</t>
  </si>
  <si>
    <t>Tickets Order - Thanksgiving Feast #1!</t>
  </si>
  <si>
    <t>Overhead: Admin</t>
  </si>
  <si>
    <t>Susan MacMillan</t>
  </si>
  <si>
    <t>Nina</t>
  </si>
  <si>
    <t>Herrada</t>
  </si>
  <si>
    <t>F9BI-B42S-7G, Tickets Order - Sleeping Bags for the Homeless, 1.0, 15.0</t>
  </si>
  <si>
    <t>Platinum</t>
  </si>
  <si>
    <t>David Lindsay</t>
  </si>
  <si>
    <t>Sarah</t>
  </si>
  <si>
    <t>Hawkins</t>
  </si>
  <si>
    <t>F9D7-IC8U-5K, Tickets Order - "Luck of the Irish" Dinner, 1.0, 15.0</t>
  </si>
  <si>
    <t>Albert Caputo</t>
  </si>
  <si>
    <t>Nola</t>
  </si>
  <si>
    <t>Gruneisen</t>
  </si>
  <si>
    <t>F9E7-JW3H-YJ, Tickets Order - "Luck of the Irish" Dinner, 1.0, 15.0</t>
  </si>
  <si>
    <t>Donna Howell</t>
  </si>
  <si>
    <t>Lisa</t>
  </si>
  <si>
    <t>Mundt</t>
  </si>
  <si>
    <t>Tickets Order - Halloween Pumpkin Decoration!</t>
  </si>
  <si>
    <t>Michie</t>
  </si>
  <si>
    <t>Gluck</t>
  </si>
  <si>
    <t>Rishi Sanghavi</t>
  </si>
  <si>
    <t>F9J2-N2X3-6U, Tickets Order - Sock-Out Homelessness! 10,000 SOCKS (Donation Drive #1) , 1.0, 10.0</t>
  </si>
  <si>
    <t>Overhead: Credit Card Transaction Fees</t>
  </si>
  <si>
    <t>susan</t>
  </si>
  <si>
    <t>nebinski</t>
  </si>
  <si>
    <t>F9JQ-KI87-49, Tickets Order - Sock-Out Homelessness! 10,000 SOCKS (Fundraiser), 1.0, 10.0</t>
  </si>
  <si>
    <t>Wiena</t>
  </si>
  <si>
    <t>Soebiakto</t>
  </si>
  <si>
    <t>F9K6-SL3X-QP, Tickets Order - Sock-Out Homelessness! 10,000 SOCKS (Fundraiser), 1.0, 50.0</t>
  </si>
  <si>
    <t>Noelle</t>
  </si>
  <si>
    <t>Brahimi</t>
  </si>
  <si>
    <t>F9KV-3VNG-BK, Tickets Order - Sock-Out Homelessness! 10,000 SOCKS (Donation Drive #1) , 1.0, 5.0</t>
  </si>
  <si>
    <t>Lydia Nguyen</t>
  </si>
  <si>
    <t>Priscila</t>
  </si>
  <si>
    <t>Nagalli</t>
  </si>
  <si>
    <t>F9L4-5RYZ-5G, Tickets Order - Sock-Out Homelessness! 10,000 SOCKS (Fundraiser), 1.0, 30.0</t>
  </si>
  <si>
    <t>Bob kharazmi</t>
  </si>
  <si>
    <t>fahima</t>
  </si>
  <si>
    <t>Tickets Order - Thanksgiving Feast #2!</t>
  </si>
  <si>
    <t>Overhead: PayPal Transaction Fees</t>
  </si>
  <si>
    <t>choudhury</t>
  </si>
  <si>
    <t>F9MW-7695-FQ, Tickets Order - Sock-Out Homelessness! 10,000 SOCKS (Fundraiser), 1.0, 10.0</t>
  </si>
  <si>
    <t>Dorina Wofford</t>
  </si>
  <si>
    <t>Gunnar</t>
  </si>
  <si>
    <t>Sevart</t>
  </si>
  <si>
    <t>F9NC-6N76-UD, Tickets Order - Sock-Out Homelessness! 10,000 SOCKS (Event Promotion), 1.0, 10.0</t>
  </si>
  <si>
    <t>Jean</t>
  </si>
  <si>
    <t>Pope</t>
  </si>
  <si>
    <t>F9NE-DP6Q-OQ, Tickets Order - "Luck of the Irish" Dinner, 1.0, 15.0</t>
  </si>
  <si>
    <t>yasaman ardedshirpour</t>
  </si>
  <si>
    <t>Marnie</t>
  </si>
  <si>
    <t>Adamson-Comanda</t>
  </si>
  <si>
    <t>F9P6-OBFW-0N, Tickets Order - Sock-Out Homelessness! 10,000 SOCKS (Delivery #1), 1.0, 15.0</t>
  </si>
  <si>
    <t>Wendy</t>
  </si>
  <si>
    <t>Brown</t>
  </si>
  <si>
    <t>F9P6-NMD8-KR, Tickets Order - "Luck of the Irish" Dinner, 1.0, 15.0</t>
  </si>
  <si>
    <t>Robert</t>
  </si>
  <si>
    <t>Teresa Orvis</t>
  </si>
  <si>
    <t>Bazzacco</t>
  </si>
  <si>
    <t>F9SD-IBDN-M0, Tickets Order - Sock-Out Homelessness! 10,000 SOCKS (Sock Drive #1) , 1.0, 5.0</t>
  </si>
  <si>
    <t>Caren</t>
  </si>
  <si>
    <t>Backus</t>
  </si>
  <si>
    <t>Bethany Cook</t>
  </si>
  <si>
    <t>F9TI-OJSY-H1, Tickets Order - "Luck of the Irish" Dinner, 1.0, 15.0</t>
  </si>
  <si>
    <t>Tickets Order - Thanksgiving Arts and Crafts</t>
  </si>
  <si>
    <t>Janet</t>
  </si>
  <si>
    <t>Griffith</t>
  </si>
  <si>
    <t>F9TJ-YREK-RE, Tickets Order - Sock-Out Homelessness! 10,000 SOCKS (Sock Drive #1) , 1.0, 5.0</t>
  </si>
  <si>
    <t>berdie</t>
  </si>
  <si>
    <t>giattina</t>
  </si>
  <si>
    <t>F9WU-JT7C-CU, Tickets Order - "Luck of the Irish" Dinner, 1.0, 15.0</t>
  </si>
  <si>
    <t>2017 PayPal Donations Gross</t>
  </si>
  <si>
    <t>Karen</t>
  </si>
  <si>
    <t>Beatty</t>
  </si>
  <si>
    <t>F9WW-0WQI-X3, Tickets Order - Flower Power!, 1.0, 20.0</t>
  </si>
  <si>
    <t>Terrance</t>
  </si>
  <si>
    <t>Grogan</t>
  </si>
  <si>
    <t>F9WW-47M2-YW, Tickets Order - Flower Power!, 1.0, 20.0</t>
  </si>
  <si>
    <t>Overhead %</t>
  </si>
  <si>
    <t>2017 PayPal Fees</t>
  </si>
  <si>
    <t>F9WW-OPJD-AF, Tickets Order - Flower Power!, 1.0, 20.0</t>
  </si>
  <si>
    <t>2017 Paypal Donations Net</t>
  </si>
  <si>
    <t>F9XB-ALFW-L5, Tickets Order - Flower Power!, 1.0, 40.0</t>
  </si>
  <si>
    <t>patrice</t>
  </si>
  <si>
    <t>kopistansky</t>
  </si>
  <si>
    <t>F9YF-560L-H1, Tickets Order - Flower Power!, 1.0, 40.0</t>
  </si>
  <si>
    <t>FA0N-K465-4E, Tickets Order - "Luck of the Irish" Dinner, 1.0, 15.0</t>
  </si>
  <si>
    <t>Terri</t>
  </si>
  <si>
    <t>FA1S-0FMW-FQ, Tickets Order - Clean the Potomac River! , 1.0, 5.0</t>
  </si>
  <si>
    <t>FA3Q-K6MV-AE, Tickets Order - Sock Delivery, 1.0, 10.0</t>
  </si>
  <si>
    <t>2018 PayPal Donations Gross</t>
  </si>
  <si>
    <t>FA3Q-LU0B-JZ, Tickets Order - Clean the Potomac River! , 1.0, 5.0</t>
  </si>
  <si>
    <t>Marie</t>
  </si>
  <si>
    <t>Gaynor</t>
  </si>
  <si>
    <t>2018 PayPal Fees</t>
  </si>
  <si>
    <t>FA4P-7IRE-HW, Tickets Order - Flower Power!, 1.0, 20.0</t>
  </si>
  <si>
    <t>Lily</t>
  </si>
  <si>
    <t>Qin</t>
  </si>
  <si>
    <t>FA5W-KTU5-3K, Tickets Order - Clean the Potomac River! , 1.0, 10.0</t>
  </si>
  <si>
    <t>2018 Paypal Donations Net</t>
  </si>
  <si>
    <t>Beth</t>
  </si>
  <si>
    <t>Oteyza</t>
  </si>
  <si>
    <t>FA6S-FEP6-XK, Tickets Order - "Luck of the Irish" Dinner, 1.0, 15.0</t>
  </si>
  <si>
    <t>Orlando</t>
  </si>
  <si>
    <t>Velez</t>
  </si>
  <si>
    <t>FAAB-PQ0H-51, Tickets Order - "Luck of the Irish" Dinner, 1.0, 15.0</t>
  </si>
  <si>
    <t>Iuliana</t>
  </si>
  <si>
    <t>Boghean</t>
  </si>
  <si>
    <t>FAAC-QN23-D7, Tickets Order - Clean the Potomac River! , 1.0, 5.0</t>
  </si>
  <si>
    <t>2019 PayPal Donations Gross</t>
  </si>
  <si>
    <t>FAB6-N8DV-3L, Tickets Order - "Luck of the Irish" Dinner, 1.0, 15.0</t>
  </si>
  <si>
    <t>2019 PayPal Fees</t>
  </si>
  <si>
    <t>Marge</t>
  </si>
  <si>
    <t>Carrico</t>
  </si>
  <si>
    <t>FACB-1OTV-YM, Tickets Order - Flower Power!, 1.0, 40.0</t>
  </si>
  <si>
    <t>Allie</t>
  </si>
  <si>
    <t>FAGM-CQGV-MQ, Tickets Order - Mother's Day Dinner!, 1.0, 15.0</t>
  </si>
  <si>
    <t>2019 Paypal Donations Net</t>
  </si>
  <si>
    <t>FAGM-FIFY-RP, Tickets Order - Mother's Day Dinner!, 1.0, 15.0</t>
  </si>
  <si>
    <t>Karla</t>
  </si>
  <si>
    <t>Amaya</t>
  </si>
  <si>
    <t>FAGQ-BKPG-8V, Tickets Order - Clean the Potomac River! , 1.0, 5.0</t>
  </si>
  <si>
    <t>Maria</t>
  </si>
  <si>
    <t>Cordero</t>
  </si>
  <si>
    <t>FAH7-QD1O-HE, Tickets Order - Clean the Potomac River! , 1.0, 5.0</t>
  </si>
  <si>
    <t>Lucia</t>
  </si>
  <si>
    <t>Caron</t>
  </si>
  <si>
    <t>FAI4-L6BA-U8, Tickets Order - Clean the Potomac River! , 1.0, 10.0</t>
  </si>
  <si>
    <t>Steven</t>
  </si>
  <si>
    <t>Wilson</t>
  </si>
  <si>
    <t>FAJ9-NG90-RZ, Tickets Order - Mother's Day Dinner!, 1.0, 15.0</t>
  </si>
  <si>
    <t>FAJ9-ROUF-4T, Tickets Order - Clean the Potomac River! , 1.0, 5.0</t>
  </si>
  <si>
    <t>sandrine</t>
  </si>
  <si>
    <t>bongongui</t>
  </si>
  <si>
    <t>FAK0-EQ4M-ZF, Tickets Order - Sock Delivery, 1.0, 10.0</t>
  </si>
  <si>
    <t>bobbak</t>
  </si>
  <si>
    <t>safaipour</t>
  </si>
  <si>
    <t>FAK1-GAC9-WF, Tickets Order - Sock Fundraiser, 1.0, 100.0</t>
  </si>
  <si>
    <t>FAK6-NWNO-HM, Tickets Order - Mother's Day Dinner!, 1.0, 15.0</t>
  </si>
  <si>
    <t>FAK8-NGD6-OT, Tickets Order - Clean the Potomac River! , 1.0, 10.0</t>
  </si>
  <si>
    <t>Hulbert</t>
  </si>
  <si>
    <t>FAL2-BPAV-J6, Tickets Order - Texas Hold'em Charitable Tournament, 1.0, 30.0</t>
  </si>
  <si>
    <t>FAL9-30QY-QV, Tickets Order - Mother's Day Dinner!, 1.0, 15.0</t>
  </si>
  <si>
    <t>Matt</t>
  </si>
  <si>
    <t>Gold</t>
  </si>
  <si>
    <t>FAM3-GDPQ-HQ, Tickets Order - Texas Hold'em Charitable Tournament, 1.0, 60.0</t>
  </si>
  <si>
    <t>Visola</t>
  </si>
  <si>
    <t>Abraham</t>
  </si>
  <si>
    <t>FAN7-UBU2-2S, Tickets Order - Clean the Potomac River! , 1.0, 20.0</t>
  </si>
  <si>
    <t>Leticia</t>
  </si>
  <si>
    <t>Fiaschi</t>
  </si>
  <si>
    <t>FANA-52E2-IL, Tickets Order - Arts &amp; Crafts with Seniors, 1.0, 5.0</t>
  </si>
  <si>
    <t>FAPF-1FVR-29, Tickets Order - Arts &amp; Crafts with Seniors, 1.0, 15.0</t>
  </si>
  <si>
    <t>Charlene</t>
  </si>
  <si>
    <t>Nebel</t>
  </si>
  <si>
    <t>FAQO-GKZ5-G0, Tickets Order - Clean the Potomac River! , 1.0, 20.0</t>
  </si>
  <si>
    <t>DONATIONS VIA CHECK</t>
  </si>
  <si>
    <t>DONATIONS VIA CASH</t>
  </si>
  <si>
    <t>Check Date</t>
  </si>
  <si>
    <t>Check #</t>
  </si>
  <si>
    <t>Event</t>
  </si>
  <si>
    <t>Deposited to Checking Account?</t>
  </si>
  <si>
    <t>Anonymous</t>
  </si>
  <si>
    <t>N/A</t>
  </si>
  <si>
    <t>Sock Drive</t>
  </si>
  <si>
    <t>Check 161 ($65)</t>
  </si>
  <si>
    <t>Check Cleared?</t>
  </si>
  <si>
    <t>Gautam</t>
  </si>
  <si>
    <t>Ahuja</t>
  </si>
  <si>
    <t>Mary and David</t>
  </si>
  <si>
    <t>Moncino</t>
  </si>
  <si>
    <t>Poker Tournament</t>
  </si>
  <si>
    <t>Giselle</t>
  </si>
  <si>
    <t>Misc</t>
  </si>
  <si>
    <t>Yes</t>
  </si>
  <si>
    <t>Sandy</t>
  </si>
  <si>
    <t>Long</t>
  </si>
  <si>
    <t>Velasquez</t>
  </si>
  <si>
    <t>Bikes 4 Tykes</t>
  </si>
  <si>
    <t>Yoga Class</t>
  </si>
  <si>
    <t>Growing Kids Theraphy Center Inc</t>
  </si>
  <si>
    <t>X</t>
  </si>
  <si>
    <t xml:space="preserve">Alla </t>
  </si>
  <si>
    <t>Shevchenko</t>
  </si>
  <si>
    <t>Sahouri Insurance &amp; Financial</t>
  </si>
  <si>
    <t>Reston Serenity Smiles</t>
  </si>
  <si>
    <t>Christmas Care Packages 2018</t>
  </si>
  <si>
    <t>Total Cash Donations</t>
  </si>
  <si>
    <t>James &amp; Barbara</t>
  </si>
  <si>
    <t>Carmichael</t>
  </si>
  <si>
    <t>Daraius</t>
  </si>
  <si>
    <t>Unwalla</t>
  </si>
  <si>
    <t>Sleeping Bags</t>
  </si>
  <si>
    <t xml:space="preserve">Robert </t>
  </si>
  <si>
    <t>Calandra</t>
  </si>
  <si>
    <t>Network For Good</t>
  </si>
  <si>
    <t>Facebook Donations</t>
  </si>
  <si>
    <t>Facebook Fundraiser</t>
  </si>
  <si>
    <t>Mani</t>
  </si>
  <si>
    <t>Oshani</t>
  </si>
  <si>
    <t>Flower Power - Domestic Violence</t>
  </si>
  <si>
    <t>CH</t>
  </si>
  <si>
    <t>Joss</t>
  </si>
  <si>
    <t>Symantec</t>
  </si>
  <si>
    <t>YourCause, LLC</t>
  </si>
  <si>
    <t>McCabe World Travel</t>
  </si>
  <si>
    <t>FAQW-W35W-U9, Tickets Order - Mother's Day Dinner!, 1.0, 30.0</t>
  </si>
  <si>
    <t>FATX-UHZE-2R, Tickets Order - Flower Power!, 1.0, 20.0</t>
  </si>
  <si>
    <t>Christmas in July 2019</t>
  </si>
  <si>
    <t>Holly</t>
  </si>
  <si>
    <t>Hough</t>
  </si>
  <si>
    <t>FAUC-PECG-5A, Tickets Order - Texas Hold'em Charitable Tournament, 1.0, 30.0</t>
  </si>
  <si>
    <t>Alexis</t>
  </si>
  <si>
    <t>Dimouro</t>
  </si>
  <si>
    <t>FAW3-PJOO-XP, Tickets Order - Sunset Yoga with Kevin , 1.0, 10.0</t>
  </si>
  <si>
    <t>Arzo</t>
  </si>
  <si>
    <t>Yaftali</t>
  </si>
  <si>
    <t>FAW8-KDFL-C6, Tickets Order - Clean the Potomac River! , 1.0, 10.0</t>
  </si>
  <si>
    <t>FAW9-X7LJ-YE, Tickets Order - Mother's Day Dinner!, 1.0, 15.0</t>
  </si>
  <si>
    <t>FDEK-XD5P-EG, Tickets Order - Sunset Yoga with Kevin, 1.0, 7.0</t>
  </si>
  <si>
    <t>Colleen</t>
  </si>
  <si>
    <t>Flanagan</t>
  </si>
  <si>
    <t>FDDN-E8BV-7Z, Tickets Order - Arts &amp; Crafts with Seniors, 1.0, 10.0</t>
  </si>
  <si>
    <t>Jennifer</t>
  </si>
  <si>
    <t>Cassidy</t>
  </si>
  <si>
    <t>2017 Check Donations</t>
  </si>
  <si>
    <t>FDDG-SRSQ-4C, Tickets Order - Arts &amp; Crafts with Seniors, 1.0, 10.0</t>
  </si>
  <si>
    <t>2018 Check Donations</t>
  </si>
  <si>
    <t>Johnie</t>
  </si>
  <si>
    <t>Ender Palmer</t>
  </si>
  <si>
    <t>FDCA-M3ZU-PJ, Tickets Order - Christmas in July: Care Package Delivery &amp; Happy Hour, 1.0, 20.0</t>
  </si>
  <si>
    <t>Kimmy</t>
  </si>
  <si>
    <t>Hong</t>
  </si>
  <si>
    <t>FDAO-QADY-ZZ, Tickets Order - Christmas in July: Care Package Delivery &amp; Happy Hour, 1.0, 10.0</t>
  </si>
  <si>
    <t>2019 Check Donations</t>
  </si>
  <si>
    <t>FD5L-RIQL-H1, Tickets Order - Paint and Sip Wine For a Cause!, 1.0, 55.0</t>
  </si>
  <si>
    <t>Total Check Donations</t>
  </si>
  <si>
    <t>FD5L-Q6GU-1R, Tickets Order - Sunset Yoga with Kevin , 1.0, 7.0</t>
  </si>
  <si>
    <t>FD55-4S5I-KQ, Tickets Order - Sunset Yoga with Kevin, 1.0, 7.0</t>
  </si>
  <si>
    <t>Daniela</t>
  </si>
  <si>
    <t>Fagel</t>
  </si>
  <si>
    <t>FCYI-9TSI-DD, Tickets Order - Arts &amp; Crafts with Seniors, 1.0, 20.0</t>
  </si>
  <si>
    <t>Mara</t>
  </si>
  <si>
    <t>Tiede</t>
  </si>
  <si>
    <t>FCWV-0RKP-KG, Tickets Order - Sunset Yoga with Kevin , 1.0, 7.0</t>
  </si>
  <si>
    <t>Arwa</t>
  </si>
  <si>
    <t>Sawan</t>
  </si>
  <si>
    <t>FCUT-EU1V-SR, Tickets Order - Sunset Yoga with Kevin , 1.0, 7.0</t>
  </si>
  <si>
    <t>Brittany</t>
  </si>
  <si>
    <t>Mahat</t>
  </si>
  <si>
    <t>FCUQ-ADDG-DU, Tickets Order - Sunset Yoga with Kevin , 1.0, 7.0</t>
  </si>
  <si>
    <t>Sheila</t>
  </si>
  <si>
    <t>Grooms</t>
  </si>
  <si>
    <t>KEVIN BARBERA DONATIONS</t>
  </si>
  <si>
    <t>FCU1-IUIJ-24, Tickets Order - Arts &amp; Crafts with Seniors, 1.0, 40.0</t>
  </si>
  <si>
    <t>Neeti</t>
  </si>
  <si>
    <t>Rajput</t>
  </si>
  <si>
    <t>FCIO-GNCG-7N, Tickets Order - Sunset Yoga with Kevin, 1.0, 5.0</t>
  </si>
  <si>
    <t>Item Description</t>
  </si>
  <si>
    <t>Store</t>
  </si>
  <si>
    <t>FC8U-W0R9-CE, Tickets Order - Arts &amp; Crafts with Seniors, 1.0, 20.0</t>
  </si>
  <si>
    <t>Expense Total</t>
  </si>
  <si>
    <t>Payment Method</t>
  </si>
  <si>
    <t>Needa</t>
  </si>
  <si>
    <t>Malik</t>
  </si>
  <si>
    <t>FC4G-ORGJ-UU, Tickets Order - Mother's Day Dinner!, 1.0, 15.0</t>
  </si>
  <si>
    <t>SCC eFile 501(C)(3) filing</t>
  </si>
  <si>
    <t>VA SCC Clerk's Office</t>
  </si>
  <si>
    <t>Richard</t>
  </si>
  <si>
    <t>OVH</t>
  </si>
  <si>
    <t>Rund</t>
  </si>
  <si>
    <t>FC37-GQS3-YF, Tickets Order - Mother's Day Dinner!, 1.0, 15.0</t>
  </si>
  <si>
    <t>Kevin Barbera Personal C/C</t>
  </si>
  <si>
    <t>IRS Tax Application form 10-23EZ</t>
  </si>
  <si>
    <t>IRS</t>
  </si>
  <si>
    <t>Rogers</t>
  </si>
  <si>
    <t>FC37-EU94-Z5, Tickets Order - Flower Power!, 1.0, 20.0</t>
  </si>
  <si>
    <t>Meet Up 1/2 year Subscription</t>
  </si>
  <si>
    <t>Meet Up</t>
  </si>
  <si>
    <t>Growing</t>
  </si>
  <si>
    <t>Kids Therapy Center</t>
  </si>
  <si>
    <t>Moo- Business Cards</t>
  </si>
  <si>
    <t>Moo</t>
  </si>
  <si>
    <t>FBYZ-JX4V-MN, Tickets Order - Flower Power!, 1.0, 180.0</t>
  </si>
  <si>
    <t>Volunteer Match Annual Subscription</t>
  </si>
  <si>
    <t>Barbara</t>
  </si>
  <si>
    <t>Volunteer Match</t>
  </si>
  <si>
    <t>Van Gorder</t>
  </si>
  <si>
    <t>FBVF-BVAX-Y1, Tickets Order - Mother's Day Dinner!, 1.0, 15.0</t>
  </si>
  <si>
    <t>FBRE-RJN4-D9, Tickets Order - Mother's Day Dinner!, 1.0, 15.0</t>
  </si>
  <si>
    <t>Kate</t>
  </si>
  <si>
    <t>Barlow</t>
  </si>
  <si>
    <t>FBP8-H9K4-KC, Tickets Order - Flower Power!, 1.0, 20.0</t>
  </si>
  <si>
    <t>Patti</t>
  </si>
  <si>
    <t>Shadkhoo</t>
  </si>
  <si>
    <t>FBP5-UDJA-LB, Tickets Order - Mother's Day Dinner!, 1.0, 15.0</t>
  </si>
  <si>
    <t>PROGRAM (CHARITABLE) EXPENSES</t>
  </si>
  <si>
    <t>Eliza</t>
  </si>
  <si>
    <t>Talbott</t>
  </si>
  <si>
    <t>FBOC-D346-TG, Tickets Order - Flower Power!, 1.0, 20.0</t>
  </si>
  <si>
    <t>Troy</t>
  </si>
  <si>
    <t>Mason</t>
  </si>
  <si>
    <t>FBMV-N808-U4, Tickets Order - Arts &amp; Crafts with Seniors, 1.0, 16.0</t>
  </si>
  <si>
    <t>Wix Website Charge</t>
  </si>
  <si>
    <t>Wix</t>
  </si>
  <si>
    <t>Reimbursed?</t>
  </si>
  <si>
    <t>Treva</t>
  </si>
  <si>
    <t>Quebedeaux</t>
  </si>
  <si>
    <t>Non Perishable Food</t>
  </si>
  <si>
    <t>FBMS-QN9F-SI, Tickets Order - Arts &amp; Crafts with Seniors, 1.0, 24.0</t>
  </si>
  <si>
    <t>Costco</t>
  </si>
  <si>
    <t>Christmas Care Packages</t>
  </si>
  <si>
    <t>Reimbursed via check #93 ($673.97)</t>
  </si>
  <si>
    <t>Wix: Website Annual Expense</t>
  </si>
  <si>
    <t xml:space="preserve">5 Bicycles </t>
  </si>
  <si>
    <t>Wal-Mart</t>
  </si>
  <si>
    <t>Michelle</t>
  </si>
  <si>
    <t>Shirey</t>
  </si>
  <si>
    <t>Mail Chimp Monthly Subscription- December</t>
  </si>
  <si>
    <t>FBM1-TDTY-U5, Tickets Order - Arts &amp; Crafts with Seniors, 1.0, 16.0</t>
  </si>
  <si>
    <t>MailChimp</t>
  </si>
  <si>
    <t>Coleman 0°F Mummy Sleeping Bag (20)</t>
  </si>
  <si>
    <t>Amazon</t>
  </si>
  <si>
    <t>Sleeping Bags Homeless</t>
  </si>
  <si>
    <t>Reimbursed via check #94 ($2,500.83)</t>
  </si>
  <si>
    <t>Drew</t>
  </si>
  <si>
    <t>Powell</t>
  </si>
  <si>
    <t>Avery Label Purchase - Valentine's Cards</t>
  </si>
  <si>
    <t>FBLI-JY68-Y4, Tickets Order - Clean the Potomac River! , 1.0, 10.0</t>
  </si>
  <si>
    <t>10,000 Valentines</t>
  </si>
  <si>
    <t>Check Donation</t>
  </si>
  <si>
    <t>Kevin Barbera Check #101</t>
  </si>
  <si>
    <t>George</t>
  </si>
  <si>
    <t>M. Cruz</t>
  </si>
  <si>
    <t>2017 K.Barbera Donations</t>
  </si>
  <si>
    <t>Valentines received Package - Postage Due</t>
  </si>
  <si>
    <t>USPS</t>
  </si>
  <si>
    <t>Jamaine</t>
  </si>
  <si>
    <t>Johnson</t>
  </si>
  <si>
    <t>Coleman 0°F Mummy Sleeping Bag (10)</t>
  </si>
  <si>
    <t>FBJ7-F5HR-MP, Tickets Order - Clean the Potomac River! , 1.0, 10.0</t>
  </si>
  <si>
    <t>Coleman 0°F Mummy Sleeping Bag (1)</t>
  </si>
  <si>
    <t>Wayne</t>
  </si>
  <si>
    <t>Muhlstein</t>
  </si>
  <si>
    <t>FBHA-G49J-NN, Tickets Order - Flower Power!, 1.0, 100.0</t>
  </si>
  <si>
    <t>Missele</t>
  </si>
  <si>
    <t>UPS Shipping- Valentines Operation Gratitude</t>
  </si>
  <si>
    <t>Vegas</t>
  </si>
  <si>
    <t>UPS</t>
  </si>
  <si>
    <t>FBH0-F7QS-YB, Tickets Order - Sunset Yoga with Kevin , 1.0, 10.0</t>
  </si>
  <si>
    <t>2018 K.Barbera Donations</t>
  </si>
  <si>
    <t>Sai</t>
  </si>
  <si>
    <t>Sushma Mallela</t>
  </si>
  <si>
    <t>FBG9-TIZM-0X, Tickets Order - Sunset Yoga with Kevin , 1.0, 10.0</t>
  </si>
  <si>
    <t>3 X 48 Pairs Crew Socks for Men</t>
  </si>
  <si>
    <t>Sock Out Homelessness</t>
  </si>
  <si>
    <t>2019 K.Barbera Donations</t>
  </si>
  <si>
    <t>Reimbursed via check # 96 - ($560.53)</t>
  </si>
  <si>
    <t>Sahana</t>
  </si>
  <si>
    <t>Farid</t>
  </si>
  <si>
    <t>2 X 48 Pairs Crew Socks for Men</t>
  </si>
  <si>
    <t>FBB0-WA6V-AY, Tickets Order - Clean the Potomac River! , 1.0, 20.0</t>
  </si>
  <si>
    <t>Total K.Barbera Donations</t>
  </si>
  <si>
    <t>FB8C-6YO8-3N, Tickets Order - Arts &amp; Crafts with Seniors, 1.0, 8.0</t>
  </si>
  <si>
    <t>Poker Payout to 2nd Place Winner</t>
  </si>
  <si>
    <t xml:space="preserve">Poker </t>
  </si>
  <si>
    <t>Check #095</t>
  </si>
  <si>
    <t>Rocio Enriquez 2nd Place Poker Tournament</t>
  </si>
  <si>
    <t xml:space="preserve">100 Bouquets of Flowers </t>
  </si>
  <si>
    <t>Wagner</t>
  </si>
  <si>
    <t>Flower Power: Domestic Violence</t>
  </si>
  <si>
    <t>FB8B-4MTY-57, Tickets Order - Clean the Potomac River! , 1.0, 20.0</t>
  </si>
  <si>
    <t>Reimbursed via Check # 97 - ($2118.94)</t>
  </si>
  <si>
    <t xml:space="preserve">Crossroads Child Development </t>
  </si>
  <si>
    <t>Fundraiser Contribution for Child with Cancer (Walk-a-thon)</t>
  </si>
  <si>
    <t>Check #1002</t>
  </si>
  <si>
    <t>Evan</t>
  </si>
  <si>
    <t>Wallack</t>
  </si>
  <si>
    <t>Laptop Computer Repair Expenses</t>
  </si>
  <si>
    <t>Online</t>
  </si>
  <si>
    <t>FB8A-QZ7W-BL, Tickets Order - Texas Hold'em Charitable Tournament, 1.0, 30.0</t>
  </si>
  <si>
    <t>Computer Drive: HopeCam</t>
  </si>
  <si>
    <t>Check #1004</t>
  </si>
  <si>
    <t>Muse Paintbar: Alexis Dimouro</t>
  </si>
  <si>
    <t>JoJo</t>
  </si>
  <si>
    <t>MusePaintBar</t>
  </si>
  <si>
    <t>Painting for a Cause</t>
  </si>
  <si>
    <t>Wang</t>
  </si>
  <si>
    <t>FB54-LST9-SR, Tickets Order - Clean the Potomac River! , 1.0, 10.0</t>
  </si>
  <si>
    <t>Reimbursed ($1760.14) Check #1005</t>
  </si>
  <si>
    <t>Leukemia and Lymphoma Society</t>
  </si>
  <si>
    <t>Brittany Mahat LLS Summer Fundraiser</t>
  </si>
  <si>
    <t>Rabia</t>
  </si>
  <si>
    <t>Ali</t>
  </si>
  <si>
    <t>Reimbursed ($1,188.94) Check #1006</t>
  </si>
  <si>
    <t>FB3V-CT8O-VQ, Tickets Order - Clean the Potomac River! , 1.0, 10.0</t>
  </si>
  <si>
    <t>Victoria</t>
  </si>
  <si>
    <t>Ciesielski</t>
  </si>
  <si>
    <t>FB3T-YAJL-5Z, Tickets Order - Clean the Potomac River! , 1.0, 15.0</t>
  </si>
  <si>
    <t>Costco Run: Bon Appetito Dinner</t>
  </si>
  <si>
    <t>Bon Appetito Dinner for low income elderly</t>
  </si>
  <si>
    <t>Ross</t>
  </si>
  <si>
    <t>Reimbursed ($56.74) Check #1007</t>
  </si>
  <si>
    <t>Fremerman</t>
  </si>
  <si>
    <t>FB36-GMNA-TS, Tickets Order - Sunset Yoga with Kevin , 1.0, 5.0</t>
  </si>
  <si>
    <t>2018 Program Expenses</t>
  </si>
  <si>
    <t>FB36-DX1A-ZA, Tickets Order - Texas Hold'em Charitable Tournament, 1.0, 30.0</t>
  </si>
  <si>
    <t>Kathy</t>
  </si>
  <si>
    <t>2019 Program Expenses</t>
  </si>
  <si>
    <t>FAZE-8ZXL-M5, Tickets Order - Clean the Potomac River! , 1.0, 30.0</t>
  </si>
  <si>
    <t>Vilma</t>
  </si>
  <si>
    <t>Total Program Expenses</t>
  </si>
  <si>
    <t>Medler</t>
  </si>
  <si>
    <t>FAYM-POJD-8Q, Tickets Order - Clean the Potomac River! , 1.0, 24.0</t>
  </si>
  <si>
    <t>Sonia</t>
  </si>
  <si>
    <t>Henriquez</t>
  </si>
  <si>
    <t>FAYH-HDJB-U1, Tickets Order - Mother's Day Dinner!, 1.0, 30.0</t>
  </si>
  <si>
    <t>FAYH-52HX-LT, Tickets Order - Arts &amp; Crafts with Seniors, 1.0, 20.0</t>
  </si>
  <si>
    <t>Suzanne</t>
  </si>
  <si>
    <t>BARBERA</t>
  </si>
  <si>
    <t>FAXI-BPDD-CK, Tickets Order - Flower Power!, 1.0, 40.0</t>
  </si>
  <si>
    <t>Susan</t>
  </si>
  <si>
    <t>Nebinski</t>
  </si>
  <si>
    <t>FAXA-U1EX-55, Tickets Order - Flower Power!, 1.0, 40.0</t>
  </si>
  <si>
    <t>FAX9-XS6L-18, Tickets Order - Clean the Potomac River! , 1.0, 12.0</t>
  </si>
  <si>
    <t>FAX8-0DDJ-6I, Tickets Order - Mother's Day Dinner!, 1.0, 15.0</t>
  </si>
  <si>
    <t>Macy</t>
  </si>
  <si>
    <t>cheeks</t>
  </si>
  <si>
    <t>FGXG-0AF3-I9, Tickets Order - Thanksgiving Feast #2!, 1.0, 20.0</t>
  </si>
  <si>
    <t>Earlena</t>
  </si>
  <si>
    <t>Bellino</t>
  </si>
  <si>
    <t>FGPN-JXRO-4J, Tickets Order - Halloween Pumpkin Decoration!, 1.0, 30.0</t>
  </si>
  <si>
    <t>Pinkii</t>
  </si>
  <si>
    <t>FGKF-18P4-XW, Tickets Order - Halloween Pumpkin Decoration!, 1.0, 40.0</t>
  </si>
  <si>
    <t>Diana</t>
  </si>
  <si>
    <t>Pilachowski</t>
  </si>
  <si>
    <t>FGK3-0KO5-AS, Tickets Order - Thanksgiving Feast #2!, 1.0, 20.0</t>
  </si>
  <si>
    <t>Peggy</t>
  </si>
  <si>
    <t>Plank</t>
  </si>
  <si>
    <t>FG8F-KDPY-KP, Tickets Order - Buon Appetito! , 1.0, 20.0</t>
  </si>
  <si>
    <t>OVERHEAD EXPENSES</t>
  </si>
  <si>
    <t>Salvatore</t>
  </si>
  <si>
    <t>Alesci</t>
  </si>
  <si>
    <t>FG6A-EU6W-H8, Tickets Order - Buon Appetito! , 1.0, 20.0</t>
  </si>
  <si>
    <t>Hope</t>
  </si>
  <si>
    <t>Saadat</t>
  </si>
  <si>
    <t>FG1C-PM21-QP, Tickets Order - Buon Appetito! , 1.0, 10.0</t>
  </si>
  <si>
    <t>Halling</t>
  </si>
  <si>
    <t>FFTS-GDEM-VQ, Tickets Order - Thanksgiving Feast #1!, 1.0, 40.0</t>
  </si>
  <si>
    <t>Julie</t>
  </si>
  <si>
    <t>Notes</t>
  </si>
  <si>
    <t>Fambro</t>
  </si>
  <si>
    <t>N</t>
  </si>
  <si>
    <t>FF7F-OQWO-2E, Tickets Order - Halloween Pumpkin Decoration!, 1.0, 20.0</t>
  </si>
  <si>
    <t>MeetUp 1/2 year Subscription</t>
  </si>
  <si>
    <t>MeetUp</t>
  </si>
  <si>
    <t>FF7F-GUEU-1H, Tickets Order - Buon Appetito! , 1.0, 20.0</t>
  </si>
  <si>
    <t>FF5F-VQ0P-SR, Tickets Order - Thanksgiving Feast #1!, 1.0, 15.0</t>
  </si>
  <si>
    <t>FF37-3N8F-ZO, Tickets Order - My Big Fat GREEK dinner, 1.0, 15.0</t>
  </si>
  <si>
    <t>Quinones</t>
  </si>
  <si>
    <t>FF2M-9XTI-16, Tickets Order - Thanksgiving Feast #2!, 1.0, 30.0</t>
  </si>
  <si>
    <t>SCC Renewal Fee</t>
  </si>
  <si>
    <t>Jasmine</t>
  </si>
  <si>
    <t>Pineda</t>
  </si>
  <si>
    <t>FF1A-GI7R-NB, Tickets Order - My Big Fat GREEK dinner, 1.0, 30.0</t>
  </si>
  <si>
    <t>PO Box 12 Month Subscription</t>
  </si>
  <si>
    <t>Angela</t>
  </si>
  <si>
    <t>Armenakis</t>
  </si>
  <si>
    <t>FEZW-898E-UT, Tickets Order - My Big Fat GREEK dinner, 1.0, 15.0</t>
  </si>
  <si>
    <t>Mail Chimp Monthly Subscription - January</t>
  </si>
  <si>
    <t>Kenzie</t>
  </si>
  <si>
    <t>Walker</t>
  </si>
  <si>
    <t>Google Business Account</t>
  </si>
  <si>
    <t>FEO8-LMS7-OW, Tickets Order - Arts &amp; Crafts with Seniors, 1.0, 10.0</t>
  </si>
  <si>
    <t>Google</t>
  </si>
  <si>
    <t>Ariel</t>
  </si>
  <si>
    <t>Ormond</t>
  </si>
  <si>
    <t>FENO-OMTG-K6, Tickets Order - Arts &amp; Crafts with Seniors, 1.0, 10.0</t>
  </si>
  <si>
    <t>Gourley</t>
  </si>
  <si>
    <t>FEI1-4DNW-16, Tickets Order - My Big Fat GREEK dinner, 1.0, 15.0</t>
  </si>
  <si>
    <t>Reimbursed via check #96 - ($560.53)</t>
  </si>
  <si>
    <t>Jake</t>
  </si>
  <si>
    <t>Schwartz</t>
  </si>
  <si>
    <t>FEE6-V1OE-HL, Tickets Order - Christmas in July: Care Package Delivery &amp; Happy Hour, 1.0, 20.0</t>
  </si>
  <si>
    <t>Castro</t>
  </si>
  <si>
    <t>MailChimp Monthly Subscription - February</t>
  </si>
  <si>
    <t>FE95-ISAP-68, Tickets Order - Christmas in July: Care Package Delivery &amp; Happy Hour, 1.0, 10.0</t>
  </si>
  <si>
    <t>Courtney</t>
  </si>
  <si>
    <t>Rosenberger</t>
  </si>
  <si>
    <t>FE8N-60FP-85, Tickets Order - Arts &amp; Crafts with Seniors, 1.0, 10.0</t>
  </si>
  <si>
    <t>Intuit Quickbooks Monthly Subscription</t>
  </si>
  <si>
    <t>Intuit Quickbooks</t>
  </si>
  <si>
    <t>Cancelled- Sticking with Excel to reduce costs</t>
  </si>
  <si>
    <t>Mail Chimp Monthly Subscription- March</t>
  </si>
  <si>
    <t>FE43-9Y0X-E9, Tickets Order - My Big Fat GREEK dinner, 1.0, 15.0</t>
  </si>
  <si>
    <t>$15 Disputed Credit Card Fee</t>
  </si>
  <si>
    <t>Stripe</t>
  </si>
  <si>
    <t>Fee Withdrawn from Stripe Acct.</t>
  </si>
  <si>
    <t xml:space="preserve">Cardholder disputed $15 charge. As a result, a $15 fee was charged to Stripe Account. $15 donation was deleted from the donation amount. </t>
  </si>
  <si>
    <t>Ha</t>
  </si>
  <si>
    <t>FE1Y-RDDH-HJ, Tickets Order - Christmas in July: Care Package Delivery &amp; Happy Hour, 1.0, 20.0</t>
  </si>
  <si>
    <t>Mail Chimp Monthly Subscription- April</t>
  </si>
  <si>
    <t>FDXC-92O6-W7, Tickets Order - Sunset Yoga with Kevin, 1.0, 7.0</t>
  </si>
  <si>
    <t xml:space="preserve">Cardholder disputed $5 charge. As a result, a $15 fee was charged to Stripe Account. $5 donation was deleted from the donation amount. </t>
  </si>
  <si>
    <t>Chelsea</t>
  </si>
  <si>
    <t>Davis</t>
  </si>
  <si>
    <t>FDHV-PLVA-YZ, Tickets Order - Christmas in July: Care Package Delivery &amp; Happy Hour, 1.0, 10.0</t>
  </si>
  <si>
    <t>Check Purchases</t>
  </si>
  <si>
    <t>BBT</t>
  </si>
  <si>
    <t>BBT Checking Acct</t>
  </si>
  <si>
    <t>BBT debited checking account for check purchase</t>
  </si>
  <si>
    <t>Mail Chimp Monthly Subscription - May</t>
  </si>
  <si>
    <t>Reinstatement of Corporation</t>
  </si>
  <si>
    <t>Check #1003</t>
  </si>
  <si>
    <t>Liability Insurance</t>
  </si>
  <si>
    <t>Griffin Underwriting Services</t>
  </si>
  <si>
    <t>Mailchimp Monthly Subscription - June</t>
  </si>
  <si>
    <t>Meetup</t>
  </si>
  <si>
    <t>Mailchimp Monthly Subscription - July</t>
  </si>
  <si>
    <t>Mailchimp Monthly Subscription - August</t>
  </si>
  <si>
    <t>Virginia State Corporation Commission Annual Fee</t>
  </si>
  <si>
    <t>Reimbursed ($25) Check #1008</t>
  </si>
  <si>
    <t>2017 OVH</t>
  </si>
  <si>
    <t>2018 OVH</t>
  </si>
  <si>
    <t>2019 OVH</t>
  </si>
  <si>
    <t>TOTAL OVH</t>
  </si>
  <si>
    <t>M. Cruz. Sr.</t>
  </si>
  <si>
    <t>sahana</t>
  </si>
  <si>
    <t>farid</t>
  </si>
  <si>
    <t>Credit Card Donations 2018</t>
  </si>
  <si>
    <t>Credit Card Transaction Fees 2018</t>
  </si>
  <si>
    <t>Net 2018 Credit Card Donations</t>
  </si>
  <si>
    <t>Credit Card Donations 2019</t>
  </si>
  <si>
    <t>Credit Card Transaction Fees 2019</t>
  </si>
  <si>
    <t>Net 2019 Credit Card Donations</t>
  </si>
  <si>
    <t>Salina</t>
  </si>
  <si>
    <t>Greene</t>
  </si>
  <si>
    <t>FH6B-6AOT-WO, Tickets Order - Thanksgiving Feast #1!, 1.0, 20.0</t>
  </si>
  <si>
    <t>Dayana</t>
  </si>
  <si>
    <t>Martinez</t>
  </si>
  <si>
    <t>FHAT-1N08-44, Tickets Order - Thanksgiving Feast #1!, 1.0, 20.0</t>
  </si>
  <si>
    <t>Lynn</t>
  </si>
  <si>
    <t>Kaiser</t>
  </si>
  <si>
    <t>FHAZ-FBWJ-ZZ, Tickets Order - Thanksgiving Feast #2!, 1.0, 20.0</t>
  </si>
  <si>
    <t>Kristin</t>
  </si>
  <si>
    <t>FHAZ-L38O-C5, Tickets Order - Thanksgiving Feast #2!, 1.0, 20.0</t>
  </si>
  <si>
    <t>Sharon</t>
  </si>
  <si>
    <t>Mathey</t>
  </si>
  <si>
    <t>FHAZ-S6EJ-QF, Tickets Order - Thanksgiving Feast #2!, 1.0, 20.0</t>
  </si>
  <si>
    <t>Zach</t>
  </si>
  <si>
    <t>Pracher</t>
  </si>
  <si>
    <t>FHDV-4565-TK, Tickets Order - Thanksgiving Feast #1!, 1.0, 40.0</t>
  </si>
  <si>
    <t>FHDV-7HMP-XG, Tickets Order - Thanksgiving Feast #2!, 1.0, 40.0</t>
  </si>
  <si>
    <t>Scott</t>
  </si>
  <si>
    <t>York</t>
  </si>
  <si>
    <t>FHIT-EAYF-ZO, Tickets Order - Thanksgiving Feast #1!, 1.0, 40.0</t>
  </si>
  <si>
    <t>Adrienne</t>
  </si>
  <si>
    <t>Wyman</t>
  </si>
  <si>
    <t>FHJM-0IA2-ZM, Tickets Order - Thanksgiving Feast #1!, 1.0, 20.0</t>
  </si>
  <si>
    <t>Caroline</t>
  </si>
  <si>
    <t>Chopus</t>
  </si>
  <si>
    <t>FHJM-ONBV-NM, Tickets Order - Thanksgiving Arts and Crafts, 1.0, 40.0</t>
  </si>
  <si>
    <t>Janelle</t>
  </si>
  <si>
    <t>Hathaway</t>
  </si>
  <si>
    <t>FHKI-RQQ9-29, Tickets Order - Thanksgiving Feast #1!, 1.0, 20.0</t>
  </si>
  <si>
    <t>Shatha</t>
  </si>
  <si>
    <t>AL-Sekait</t>
  </si>
  <si>
    <t>FHKY-YABX-TH, Tickets Order - Thanksgiving Feast #2!, 1.0, 20.0</t>
  </si>
  <si>
    <t>Milone</t>
  </si>
  <si>
    <t>FHLK-PLZP-HJ, Tickets Order - Thanksgiving Feast #1!, 1.0, 80.0</t>
  </si>
  <si>
    <t>Carol</t>
  </si>
  <si>
    <t>Richter</t>
  </si>
  <si>
    <t>FHMO-65CK-P8, Tickets Order - Thanksgiving Feast #1!, 1.0, 20.0</t>
  </si>
  <si>
    <t>FHPA-HOGD-3N, Tickets Order - Thanksgiving Feast #2!, 1.0, 30.0</t>
  </si>
  <si>
    <t>Blackburn</t>
  </si>
  <si>
    <t>FHPD-059I-UC, Tickets Order - Thanksgiving Feast #1!, 1.0, 30.0</t>
  </si>
  <si>
    <t>Greg</t>
  </si>
  <si>
    <t>FHPD-4QCJ-X5, Tickets Order - Thanksgiving Feast #1!, 1.0, 30.0</t>
  </si>
  <si>
    <t>Anne</t>
  </si>
  <si>
    <t>DiFronzo</t>
  </si>
  <si>
    <t>FHPY-LP04-01, Tickets Order - Thanksgiving Feast #1!, 1.0, 60.0</t>
  </si>
  <si>
    <t>Ary</t>
  </si>
  <si>
    <t>Cayton</t>
  </si>
  <si>
    <t>FHPZ-039L-SJ, Tickets Order - Thanksgiving Feast #1!, 1.0, 30.0</t>
  </si>
  <si>
    <t>FHQ9-COH4-XJ, Tickets Order - Thanksgiving Feast #2!, 1.0, 60.0</t>
  </si>
  <si>
    <t>Melanie</t>
  </si>
  <si>
    <t>FHQI-103N-TV, Tickets Order - Thanksgiving Arts and Crafts, 1.0, 30.0</t>
  </si>
  <si>
    <t>Collins</t>
  </si>
  <si>
    <t>FHR6-XI4W-RR, Tickets Order - Thanksgiving Arts and Crafts, 1.0, 40.0</t>
  </si>
  <si>
    <t>Lugg</t>
  </si>
  <si>
    <t>FHRD-9AJD-GG, Tickets Order - Thanksgiving Feast #2!, 1.0, 60.0</t>
  </si>
  <si>
    <t>Heather</t>
  </si>
  <si>
    <t>Fields</t>
  </si>
  <si>
    <t>88330b63-65c1-4c2c-a25c-3bfcc69aa4c2, Thanksgiving Arts &amp; Crafts, 1.0, 10.0</t>
  </si>
  <si>
    <t>Naegele</t>
  </si>
  <si>
    <t>313ba88a-89a0-4d9b-ae0c-2a0f9b3d084d, Sleeping Bag Donation, 5.0, 15.0</t>
  </si>
  <si>
    <t>Bridgette</t>
  </si>
  <si>
    <t>313ba88a-89a0-4d9b-ae0c-2a0f9b3d084d, Sleeping Bag Donation, 3.0, 15.0</t>
  </si>
  <si>
    <t>Damian</t>
  </si>
  <si>
    <t>McCabe</t>
  </si>
  <si>
    <t>313ba88a-89a0-4d9b-ae0c-2a0f9b3d084d, Sleeping Bag Donation, 20.0, 15.0</t>
  </si>
  <si>
    <t>313ba88a-89a0-4d9b-ae0c-2a0f9b3d084d, Sleeping Bag Donation, 1.0, 15.0</t>
  </si>
  <si>
    <t>Lucy</t>
  </si>
  <si>
    <t>Cliburn</t>
  </si>
  <si>
    <t>313ba88a-89a0-4d9b-ae0c-2a0f9b3d084d, Sleeping Bag Donation, 2.0, 15.0</t>
  </si>
  <si>
    <t>Alexa</t>
  </si>
  <si>
    <t>Nicholas</t>
  </si>
  <si>
    <t>Shereen</t>
  </si>
  <si>
    <t>Hamad</t>
  </si>
  <si>
    <t>Glassley</t>
  </si>
  <si>
    <t>313ba88a-89a0-4d9b-ae0c-2a0f9b3d084d, Sleeping Bag Donation, 6.0, 15.0</t>
  </si>
  <si>
    <t>Nicole</t>
  </si>
  <si>
    <t>Gervais</t>
  </si>
  <si>
    <t>313ba88a-89a0-4d9b-ae0c-2a0f9b3d084d, Sleeping Bag Donation, 7.0, 15.0</t>
  </si>
  <si>
    <t>Mary</t>
  </si>
  <si>
    <t>Rebecca</t>
  </si>
  <si>
    <t>Faeder</t>
  </si>
  <si>
    <t>Dana</t>
  </si>
  <si>
    <t>Fredericksen</t>
  </si>
  <si>
    <t>313ba88a-89a0-4d9b-ae0c-2a0f9b3d084d, Sleeping Bag Donation, 4.0, 15.0</t>
  </si>
  <si>
    <t>Eileen</t>
  </si>
  <si>
    <t>Summers</t>
  </si>
  <si>
    <t>O'Hora</t>
  </si>
  <si>
    <t>Wamiq</t>
  </si>
  <si>
    <t>Hamid</t>
  </si>
  <si>
    <t>Donna</t>
  </si>
  <si>
    <t>Meek</t>
  </si>
  <si>
    <t>88330b63-65c1-4c2c-a25c-3bfcc69aa4c2, Thanksgiving Arts &amp; Crafts, 6.0, 10.0</t>
  </si>
  <si>
    <t>Patrick</t>
  </si>
  <si>
    <t>Ellerbe</t>
  </si>
  <si>
    <t>e4430818-5e15-4101-9eca-8e844ebdf558, Thanksgiving Feast #2, 1.0, 30.0</t>
  </si>
  <si>
    <t>Isabel</t>
  </si>
  <si>
    <t>Robyn</t>
  </si>
  <si>
    <t>Denice</t>
  </si>
  <si>
    <t>Terry</t>
  </si>
  <si>
    <t>313ba88a-89a0-4d9b-ae0c-2a0f9b3d084d, Sleeping Bag Donation, 10.0, 15.0</t>
  </si>
  <si>
    <t>Erin</t>
  </si>
  <si>
    <t>Murray</t>
  </si>
  <si>
    <t>Tina</t>
  </si>
  <si>
    <t>McMahan</t>
  </si>
  <si>
    <t>Mullen</t>
  </si>
  <si>
    <t>5fb61224-e92d-4988-9294-2ff96e6a8995, Shopping Spree-Toy Purchase, 1.0, 10.0</t>
  </si>
  <si>
    <t>Sigrid</t>
  </si>
  <si>
    <t>5fb61224-e92d-4988-9294-2ff96e6a8995, Shopping Spree-Toy Purchase, 2.0, 10.0</t>
  </si>
  <si>
    <t>Daniel</t>
  </si>
  <si>
    <t>McBride</t>
  </si>
  <si>
    <t>Andrew</t>
  </si>
  <si>
    <t>Roberts</t>
  </si>
  <si>
    <t>Ahearn</t>
  </si>
  <si>
    <t>Social Butterflies Media</t>
  </si>
  <si>
    <t>Sunita Nair</t>
  </si>
  <si>
    <t>Natasha Sikorsky</t>
  </si>
  <si>
    <t>Evelyn OLaughlin</t>
  </si>
  <si>
    <t>Arlene Donnelly</t>
  </si>
  <si>
    <t>Kristy Dautant</t>
  </si>
  <si>
    <t>Reena Bhatia</t>
  </si>
  <si>
    <t>Thanksgiving Feast #2</t>
  </si>
  <si>
    <t>Gaurav Ghai</t>
  </si>
  <si>
    <t>Sleeping Bag Donation</t>
  </si>
  <si>
    <t>Andrea Burton</t>
  </si>
  <si>
    <t>Camille Aponte-Rossini</t>
  </si>
  <si>
    <t>Cynthia Gronvall</t>
  </si>
  <si>
    <t>Thanksgiving Feast #1</t>
  </si>
  <si>
    <t>Diana O'Brien</t>
  </si>
  <si>
    <t>NICOLAH ALHARAZIM</t>
  </si>
  <si>
    <t>Judie Keithley</t>
  </si>
  <si>
    <t>Lynda Hammel</t>
  </si>
  <si>
    <t>Michelle Burrell</t>
  </si>
  <si>
    <t>Juli McCarter</t>
  </si>
  <si>
    <t>Mailchimp Monthly Subscription - September</t>
  </si>
  <si>
    <t>Mailchimp Monthly Subscription - October</t>
  </si>
  <si>
    <t>Sleeping Bag Purchase</t>
  </si>
  <si>
    <t>Mailchimp Monthly Subscription - November</t>
  </si>
  <si>
    <t xml:space="preserve">Mailchimp Monthly Subscription - December </t>
  </si>
  <si>
    <t xml:space="preserve">Need Invoice </t>
  </si>
  <si>
    <t>Toy Purchases</t>
  </si>
  <si>
    <t>Shopping Spree</t>
  </si>
  <si>
    <t>Food Purchase: Homeless</t>
  </si>
  <si>
    <t>Donating BBQ to Homeless</t>
  </si>
  <si>
    <t>Thanksgiving Dinner Food/Supplies</t>
  </si>
  <si>
    <t>Thanksgiving Feasts</t>
  </si>
  <si>
    <t>Turkey</t>
  </si>
  <si>
    <t>Trader Joes</t>
  </si>
  <si>
    <t>Reimbursed Check #1010 - ($2,487.61)</t>
  </si>
  <si>
    <t>Reimbursed Check #1012 - ($35.63)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</si>
</sst>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Arial"/>
    </font>
    <font>
      <b/>
      <sz val="16"/>
      <color theme="1"/>
      <name val="Calibri"/>
    </font>
    <font>
      <b/>
      <sz val="11"/>
      <color theme="0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u/>
      <sz val="11"/>
      <color theme="1"/>
      <name val="Calibri"/>
    </font>
    <font>
      <sz val="11"/>
      <color rgb="FFFF0000"/>
      <name val="Calibri"/>
    </font>
    <font>
      <b/>
      <u/>
      <sz val="11"/>
      <color theme="1"/>
      <name val="Calibri"/>
    </font>
    <font>
      <sz val="11"/>
      <color theme="1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2F5496"/>
        <bgColor rgb="FF2F5496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FF9999"/>
        <bgColor rgb="FFFF9999"/>
      </patternFill>
    </fill>
    <fill>
      <patternFill patternType="solid">
        <fgColor rgb="FFFFCCCC"/>
        <bgColor rgb="FFFFCC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3" borderId="2" xfId="0" applyFont="1" applyFill="1" applyBorder="1"/>
    <xf numFmtId="22" fontId="4" fillId="0" borderId="0" xfId="0" applyNumberFormat="1" applyFont="1"/>
    <xf numFmtId="0" fontId="1" fillId="0" borderId="5" xfId="0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14" fontId="4" fillId="0" borderId="0" xfId="0" applyNumberFormat="1" applyFont="1"/>
    <xf numFmtId="44" fontId="4" fillId="0" borderId="0" xfId="0" applyNumberFormat="1" applyFont="1"/>
    <xf numFmtId="21" fontId="4" fillId="0" borderId="0" xfId="0" applyNumberFormat="1" applyFont="1"/>
    <xf numFmtId="0" fontId="4" fillId="0" borderId="6" xfId="0" applyFont="1" applyBorder="1"/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4" fillId="0" borderId="10" xfId="0" applyFont="1" applyBorder="1"/>
    <xf numFmtId="44" fontId="4" fillId="0" borderId="11" xfId="0" applyNumberFormat="1" applyFont="1" applyBorder="1"/>
    <xf numFmtId="44" fontId="6" fillId="5" borderId="12" xfId="0" applyNumberFormat="1" applyFont="1" applyFill="1" applyBorder="1"/>
    <xf numFmtId="0" fontId="4" fillId="0" borderId="11" xfId="0" applyFont="1" applyBorder="1"/>
    <xf numFmtId="44" fontId="6" fillId="5" borderId="11" xfId="0" applyNumberFormat="1" applyFont="1" applyFill="1" applyBorder="1"/>
    <xf numFmtId="0" fontId="6" fillId="5" borderId="11" xfId="0" applyFont="1" applyFill="1" applyBorder="1"/>
    <xf numFmtId="14" fontId="7" fillId="0" borderId="0" xfId="0" applyNumberFormat="1" applyFont="1" applyAlignment="1">
      <alignment horizontal="right"/>
    </xf>
    <xf numFmtId="21" fontId="7" fillId="0" borderId="0" xfId="0" applyNumberFormat="1" applyFont="1" applyAlignment="1">
      <alignment horizontal="right"/>
    </xf>
    <xf numFmtId="0" fontId="4" fillId="0" borderId="5" xfId="0" applyFont="1" applyBorder="1"/>
    <xf numFmtId="0" fontId="7" fillId="0" borderId="0" xfId="0" applyFont="1" applyAlignment="1"/>
    <xf numFmtId="0" fontId="4" fillId="0" borderId="0" xfId="0" applyFont="1"/>
    <xf numFmtId="4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6" borderId="1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44" fontId="6" fillId="7" borderId="11" xfId="0" applyNumberFormat="1" applyFont="1" applyFill="1" applyBorder="1"/>
    <xf numFmtId="44" fontId="4" fillId="0" borderId="11" xfId="0" applyNumberFormat="1" applyFont="1" applyBorder="1" applyAlignment="1">
      <alignment wrapText="1"/>
    </xf>
    <xf numFmtId="0" fontId="6" fillId="7" borderId="11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/>
    <xf numFmtId="44" fontId="4" fillId="0" borderId="0" xfId="0" applyNumberFormat="1" applyFont="1" applyAlignment="1">
      <alignment wrapText="1"/>
    </xf>
    <xf numFmtId="164" fontId="5" fillId="0" borderId="0" xfId="0" applyNumberFormat="1" applyFont="1" applyAlignment="1"/>
    <xf numFmtId="0" fontId="4" fillId="2" borderId="15" xfId="0" applyFont="1" applyFill="1" applyBorder="1"/>
    <xf numFmtId="164" fontId="9" fillId="0" borderId="0" xfId="0" applyNumberFormat="1" applyFont="1" applyAlignment="1"/>
    <xf numFmtId="10" fontId="4" fillId="2" borderId="16" xfId="0" applyNumberFormat="1" applyFont="1" applyFill="1" applyBorder="1"/>
    <xf numFmtId="164" fontId="5" fillId="0" borderId="0" xfId="0" applyNumberFormat="1" applyFont="1"/>
    <xf numFmtId="10" fontId="4" fillId="2" borderId="17" xfId="0" applyNumberFormat="1" applyFont="1" applyFill="1" applyBorder="1"/>
    <xf numFmtId="164" fontId="10" fillId="0" borderId="0" xfId="0" applyNumberFormat="1" applyFont="1"/>
    <xf numFmtId="44" fontId="4" fillId="0" borderId="18" xfId="0" applyNumberFormat="1" applyFont="1" applyBorder="1"/>
    <xf numFmtId="0" fontId="7" fillId="0" borderId="0" xfId="0" applyFont="1" applyAlignment="1"/>
    <xf numFmtId="14" fontId="7" fillId="0" borderId="0" xfId="0" applyNumberFormat="1" applyFont="1" applyAlignment="1"/>
    <xf numFmtId="44" fontId="7" fillId="0" borderId="0" xfId="0" applyNumberFormat="1" applyFont="1" applyAlignment="1"/>
    <xf numFmtId="0" fontId="4" fillId="0" borderId="0" xfId="0" applyFont="1" applyAlignment="1"/>
    <xf numFmtId="44" fontId="5" fillId="0" borderId="0" xfId="0" applyNumberFormat="1" applyFont="1"/>
    <xf numFmtId="0" fontId="7" fillId="8" borderId="0" xfId="0" applyFont="1" applyFill="1" applyAlignment="1">
      <alignment horizontal="left"/>
    </xf>
    <xf numFmtId="0" fontId="11" fillId="0" borderId="0" xfId="0" applyFont="1"/>
    <xf numFmtId="44" fontId="6" fillId="0" borderId="18" xfId="0" applyNumberFormat="1" applyFont="1" applyBorder="1"/>
    <xf numFmtId="44" fontId="12" fillId="0" borderId="0" xfId="0" applyNumberFormat="1" applyFont="1"/>
    <xf numFmtId="22" fontId="7" fillId="0" borderId="0" xfId="0" applyNumberFormat="1" applyFont="1" applyAlignment="1">
      <alignment horizontal="right"/>
    </xf>
    <xf numFmtId="0" fontId="2" fillId="3" borderId="19" xfId="0" applyFont="1" applyFill="1" applyBorder="1"/>
    <xf numFmtId="0" fontId="4" fillId="0" borderId="0" xfId="0" applyFont="1" applyAlignment="1">
      <alignment wrapText="1"/>
    </xf>
    <xf numFmtId="0" fontId="13" fillId="0" borderId="0" xfId="0" applyFont="1"/>
    <xf numFmtId="44" fontId="14" fillId="0" borderId="0" xfId="0" applyNumberFormat="1" applyFont="1"/>
    <xf numFmtId="14" fontId="15" fillId="0" borderId="0" xfId="0" applyNumberFormat="1" applyFont="1"/>
    <xf numFmtId="44" fontId="15" fillId="0" borderId="0" xfId="0" applyNumberFormat="1" applyFont="1"/>
    <xf numFmtId="0" fontId="15" fillId="0" borderId="0" xfId="0" applyFont="1"/>
    <xf numFmtId="0" fontId="16" fillId="0" borderId="0" xfId="0" applyFont="1"/>
    <xf numFmtId="0" fontId="6" fillId="4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2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5" fillId="0" borderId="0" xfId="0" applyNumberFormat="1" applyFont="1" applyAlignment="1"/>
    <xf numFmtId="0" fontId="15" fillId="0" borderId="0" xfId="0" applyFont="1" applyAlignment="1"/>
    <xf numFmtId="44" fontId="15" fillId="0" borderId="0" xfId="0" applyNumberFormat="1" applyFont="1" applyAlignment="1"/>
    <xf numFmtId="0" fontId="1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giselle.a.velasque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EAADB"/>
  </sheetPr>
  <dimension ref="A1:F1000"/>
  <sheetViews>
    <sheetView tabSelected="1" workbookViewId="0">
      <selection activeCell="D26" sqref="D26"/>
    </sheetView>
  </sheetViews>
  <sheetFormatPr defaultColWidth="12.625" defaultRowHeight="15" customHeight="1" x14ac:dyDescent="0.2"/>
  <cols>
    <col min="1" max="1" width="32.25" customWidth="1"/>
    <col min="2" max="2" width="14.75" customWidth="1"/>
    <col min="3" max="3" width="14.375" customWidth="1"/>
    <col min="4" max="4" width="14.125" customWidth="1"/>
    <col min="5" max="5" width="17.125" customWidth="1"/>
    <col min="6" max="26" width="23.125" customWidth="1"/>
  </cols>
  <sheetData>
    <row r="1" spans="1:6" ht="21" x14ac:dyDescent="0.35">
      <c r="A1" s="65" t="s">
        <v>2</v>
      </c>
      <c r="B1" s="63"/>
      <c r="C1" s="63"/>
      <c r="D1" s="63"/>
      <c r="E1" s="64"/>
    </row>
    <row r="2" spans="1:6" ht="13.5" customHeight="1" x14ac:dyDescent="0.35">
      <c r="A2" s="4"/>
      <c r="B2" s="1"/>
      <c r="C2" s="6"/>
      <c r="D2" s="6"/>
      <c r="E2" s="10"/>
    </row>
    <row r="3" spans="1:6" x14ac:dyDescent="0.25">
      <c r="A3" s="62" t="s">
        <v>25</v>
      </c>
      <c r="B3" s="63"/>
      <c r="C3" s="63"/>
      <c r="D3" s="63"/>
      <c r="E3" s="64"/>
    </row>
    <row r="4" spans="1:6" x14ac:dyDescent="0.25">
      <c r="A4" s="11"/>
      <c r="B4" s="12">
        <v>2019</v>
      </c>
      <c r="C4" s="12">
        <v>2018</v>
      </c>
      <c r="D4" s="12">
        <v>2017</v>
      </c>
      <c r="E4" s="13" t="s">
        <v>50</v>
      </c>
    </row>
    <row r="5" spans="1:6" x14ac:dyDescent="0.25">
      <c r="A5" s="14" t="s">
        <v>57</v>
      </c>
      <c r="B5" s="15">
        <f>'Credit Card Donations'!D312</f>
        <v>8111</v>
      </c>
      <c r="C5" s="15">
        <f>'Credit Card Donations'!D308</f>
        <v>505</v>
      </c>
      <c r="D5" s="15">
        <v>0</v>
      </c>
      <c r="E5" s="16">
        <f t="shared" ref="E5:E9" si="0">SUM(B5:D5)</f>
        <v>8616</v>
      </c>
    </row>
    <row r="6" spans="1:6" x14ac:dyDescent="0.25">
      <c r="A6" s="17" t="s">
        <v>96</v>
      </c>
      <c r="B6" s="15">
        <f>'PayPal Donations'!D125</f>
        <v>3512</v>
      </c>
      <c r="C6" s="15">
        <f>'PayPal Donations'!D121</f>
        <v>280</v>
      </c>
      <c r="D6" s="15">
        <f>'PayPal Donations'!D117</f>
        <v>0</v>
      </c>
      <c r="E6" s="18">
        <f t="shared" si="0"/>
        <v>3792</v>
      </c>
    </row>
    <row r="7" spans="1:6" x14ac:dyDescent="0.25">
      <c r="A7" s="17" t="s">
        <v>140</v>
      </c>
      <c r="B7" s="15">
        <f>'Check Donations'!C29</f>
        <v>3387</v>
      </c>
      <c r="C7" s="15">
        <f>'Check Donations'!C28</f>
        <v>1275</v>
      </c>
      <c r="D7" s="15">
        <f>'Check Donations'!C27</f>
        <v>0</v>
      </c>
      <c r="E7" s="18">
        <f t="shared" si="0"/>
        <v>4662</v>
      </c>
    </row>
    <row r="8" spans="1:6" x14ac:dyDescent="0.25">
      <c r="A8" s="17" t="s">
        <v>160</v>
      </c>
      <c r="B8" s="15">
        <f>+SUM('Cash Donations'!B3:B7)</f>
        <v>65</v>
      </c>
      <c r="C8" s="15">
        <v>0</v>
      </c>
      <c r="D8" s="15">
        <v>0</v>
      </c>
      <c r="E8" s="18">
        <f t="shared" si="0"/>
        <v>65</v>
      </c>
    </row>
    <row r="9" spans="1:6" x14ac:dyDescent="0.25">
      <c r="A9" s="17" t="s">
        <v>168</v>
      </c>
      <c r="B9" s="15">
        <f>'K.Barbera Donations'!C19</f>
        <v>250</v>
      </c>
      <c r="C9" s="15">
        <f>'K.Barbera Donations'!C18</f>
        <v>828.7</v>
      </c>
      <c r="D9" s="15">
        <f>'K.Barbera Donations'!C17</f>
        <v>350</v>
      </c>
      <c r="E9" s="18">
        <f t="shared" si="0"/>
        <v>1428.7</v>
      </c>
    </row>
    <row r="10" spans="1:6" x14ac:dyDescent="0.25">
      <c r="A10" s="19" t="s">
        <v>186</v>
      </c>
      <c r="B10" s="18">
        <f t="shared" ref="B10:E10" si="1">SUM(B5:B9)</f>
        <v>15325</v>
      </c>
      <c r="C10" s="18">
        <f t="shared" si="1"/>
        <v>2888.7</v>
      </c>
      <c r="D10" s="18">
        <f t="shared" si="1"/>
        <v>350</v>
      </c>
      <c r="E10" s="18">
        <f t="shared" si="1"/>
        <v>18563.7</v>
      </c>
    </row>
    <row r="11" spans="1:6" x14ac:dyDescent="0.25">
      <c r="A11" s="22"/>
      <c r="B11" s="24"/>
      <c r="C11" s="24"/>
      <c r="D11" s="24"/>
      <c r="E11" s="10"/>
    </row>
    <row r="12" spans="1:6" x14ac:dyDescent="0.25">
      <c r="A12" s="66" t="s">
        <v>219</v>
      </c>
      <c r="B12" s="63"/>
      <c r="C12" s="63"/>
      <c r="D12" s="63"/>
      <c r="E12" s="64"/>
    </row>
    <row r="13" spans="1:6" x14ac:dyDescent="0.25">
      <c r="A13" s="27"/>
      <c r="B13" s="28">
        <v>2019</v>
      </c>
      <c r="C13" s="28">
        <v>2018</v>
      </c>
      <c r="D13" s="28">
        <v>2017</v>
      </c>
      <c r="E13" s="29" t="s">
        <v>50</v>
      </c>
    </row>
    <row r="14" spans="1:6" x14ac:dyDescent="0.25">
      <c r="A14" s="17" t="s">
        <v>246</v>
      </c>
      <c r="B14" s="15">
        <f>'Program Expenses'!C32</f>
        <v>8365.6499999999978</v>
      </c>
      <c r="C14" s="15">
        <f>'Program Expenses'!C31</f>
        <v>673.97</v>
      </c>
      <c r="D14" s="15">
        <v>0</v>
      </c>
      <c r="E14" s="30">
        <f t="shared" ref="E14:E17" si="2">SUM(B14:D14)</f>
        <v>9039.6199999999972</v>
      </c>
    </row>
    <row r="15" spans="1:6" x14ac:dyDescent="0.25">
      <c r="A15" s="17" t="s">
        <v>270</v>
      </c>
      <c r="B15" s="15">
        <f>'Overhead Expenses'!C54</f>
        <v>2701.0699999999997</v>
      </c>
      <c r="C15" s="31">
        <f>'Overhead Expenses'!C53</f>
        <v>828.7</v>
      </c>
      <c r="D15" s="15">
        <f>'Overhead Expenses'!C52</f>
        <v>350</v>
      </c>
      <c r="E15" s="30">
        <f t="shared" si="2"/>
        <v>3879.7699999999995</v>
      </c>
      <c r="F15" s="8"/>
    </row>
    <row r="16" spans="1:6" x14ac:dyDescent="0.25">
      <c r="A16" s="17" t="s">
        <v>292</v>
      </c>
      <c r="B16" s="15">
        <f>'Credit Card Donations'!D313</f>
        <v>339.00000000000034</v>
      </c>
      <c r="C16" s="31">
        <f>'Credit Card Donations'!D309</f>
        <v>17.37</v>
      </c>
      <c r="D16" s="15">
        <v>0</v>
      </c>
      <c r="E16" s="30">
        <f t="shared" si="2"/>
        <v>356.37000000000035</v>
      </c>
      <c r="F16" s="8"/>
    </row>
    <row r="17" spans="1:6" x14ac:dyDescent="0.25">
      <c r="A17" s="17" t="s">
        <v>309</v>
      </c>
      <c r="B17" s="15">
        <f>'PayPal Donations'!D126</f>
        <v>118.26999999999994</v>
      </c>
      <c r="C17" s="31">
        <f>'PayPal Donations'!D122</f>
        <v>10.540000000000001</v>
      </c>
      <c r="D17" s="15">
        <f>'PayPal Donations'!D118</f>
        <v>0</v>
      </c>
      <c r="E17" s="30">
        <f t="shared" si="2"/>
        <v>128.80999999999995</v>
      </c>
      <c r="F17" s="8"/>
    </row>
    <row r="18" spans="1:6" x14ac:dyDescent="0.25">
      <c r="A18" s="32" t="s">
        <v>186</v>
      </c>
      <c r="B18" s="30">
        <f t="shared" ref="B18:D18" si="3">SUM(B14:B17)</f>
        <v>11523.989999999998</v>
      </c>
      <c r="C18" s="30">
        <f t="shared" si="3"/>
        <v>1530.58</v>
      </c>
      <c r="D18" s="30">
        <f t="shared" si="3"/>
        <v>350</v>
      </c>
      <c r="E18" s="30">
        <f>+SUM(E14:E17)</f>
        <v>13404.569999999996</v>
      </c>
    </row>
    <row r="19" spans="1:6" x14ac:dyDescent="0.25">
      <c r="A19" s="22"/>
      <c r="B19" s="24"/>
      <c r="C19" s="35"/>
      <c r="D19" s="24"/>
      <c r="E19" s="10"/>
    </row>
    <row r="20" spans="1:6" x14ac:dyDescent="0.25">
      <c r="A20" s="37" t="s">
        <v>348</v>
      </c>
      <c r="B20" s="39">
        <f t="shared" ref="B20:E20" si="4">+(SUM(B15:B17))/B10</f>
        <v>0.20609070146818925</v>
      </c>
      <c r="C20" s="39">
        <f t="shared" si="4"/>
        <v>0.29653823519230105</v>
      </c>
      <c r="D20" s="39">
        <f t="shared" si="4"/>
        <v>1</v>
      </c>
      <c r="E20" s="41">
        <f t="shared" si="4"/>
        <v>0.23513362099150487</v>
      </c>
    </row>
    <row r="21" spans="1:6" ht="15.75" customHeight="1" x14ac:dyDescent="0.2"/>
    <row r="22" spans="1:6" ht="15.75" customHeight="1" x14ac:dyDescent="0.2"/>
    <row r="23" spans="1:6" ht="15.75" customHeight="1" x14ac:dyDescent="0.2"/>
    <row r="24" spans="1:6" ht="15.75" customHeight="1" x14ac:dyDescent="0.2"/>
    <row r="25" spans="1:6" ht="15.75" customHeight="1" x14ac:dyDescent="0.2"/>
    <row r="26" spans="1:6" ht="15.75" customHeight="1" x14ac:dyDescent="0.2"/>
    <row r="27" spans="1:6" ht="15.75" customHeight="1" x14ac:dyDescent="0.25">
      <c r="C27" s="8"/>
    </row>
    <row r="28" spans="1:6" ht="15.75" customHeight="1" x14ac:dyDescent="0.2"/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3:E3"/>
    <mergeCell ref="A1:E1"/>
    <mergeCell ref="A12:E1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8D08D"/>
  </sheetPr>
  <dimension ref="A1:G1209"/>
  <sheetViews>
    <sheetView workbookViewId="0">
      <pane ySplit="2" topLeftCell="A289" activePane="bottomLeft" state="frozen"/>
      <selection pane="bottomLeft" activeCell="G1" sqref="G1:G1048576"/>
    </sheetView>
  </sheetViews>
  <sheetFormatPr defaultColWidth="12.625" defaultRowHeight="15" customHeight="1" x14ac:dyDescent="0.2"/>
  <cols>
    <col min="1" max="1" width="15" bestFit="1" customWidth="1"/>
    <col min="2" max="2" width="7.875" customWidth="1"/>
    <col min="3" max="3" width="6.125" customWidth="1"/>
    <col min="4" max="6" width="16.375" customWidth="1"/>
    <col min="7" max="7" width="79" customWidth="1"/>
    <col min="8" max="25" width="7.625" customWidth="1"/>
  </cols>
  <sheetData>
    <row r="1" spans="1:7" ht="23.25" customHeight="1" x14ac:dyDescent="0.35">
      <c r="A1" s="70" t="s">
        <v>0</v>
      </c>
      <c r="B1" s="68"/>
      <c r="C1" s="68"/>
      <c r="D1" s="68"/>
      <c r="E1" s="1"/>
      <c r="F1" s="1"/>
    </row>
    <row r="2" spans="1:7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8</v>
      </c>
      <c r="F2" s="2" t="s">
        <v>10</v>
      </c>
      <c r="G2" s="2" t="s">
        <v>12</v>
      </c>
    </row>
    <row r="3" spans="1:7" x14ac:dyDescent="0.25">
      <c r="A3" s="3">
        <v>43399.055555555555</v>
      </c>
      <c r="B3" s="5">
        <v>25</v>
      </c>
      <c r="C3" s="5">
        <v>1.03</v>
      </c>
      <c r="D3" s="8">
        <f t="shared" ref="D3:D34" si="0">+B3-C3</f>
        <v>23.97</v>
      </c>
      <c r="E3" s="5" t="s">
        <v>15</v>
      </c>
      <c r="F3" s="8" t="s">
        <v>16</v>
      </c>
      <c r="G3" s="5" t="s">
        <v>17</v>
      </c>
    </row>
    <row r="4" spans="1:7" x14ac:dyDescent="0.25">
      <c r="A4" s="3">
        <v>43405.68472222222</v>
      </c>
      <c r="B4" s="5">
        <v>225</v>
      </c>
      <c r="C4" s="5">
        <v>6.83</v>
      </c>
      <c r="D4" s="8">
        <f t="shared" si="0"/>
        <v>218.17</v>
      </c>
      <c r="E4" s="5" t="s">
        <v>20</v>
      </c>
      <c r="F4" s="8" t="s">
        <v>21</v>
      </c>
      <c r="G4" s="5" t="s">
        <v>23</v>
      </c>
    </row>
    <row r="5" spans="1:7" x14ac:dyDescent="0.25">
      <c r="A5" s="3">
        <v>43425.909722222219</v>
      </c>
      <c r="B5" s="5">
        <v>15</v>
      </c>
      <c r="C5" s="5">
        <v>0.74</v>
      </c>
      <c r="D5" s="8">
        <f t="shared" si="0"/>
        <v>14.26</v>
      </c>
      <c r="E5" s="5" t="s">
        <v>15</v>
      </c>
      <c r="F5" s="8" t="s">
        <v>16</v>
      </c>
      <c r="G5" s="5" t="s">
        <v>27</v>
      </c>
    </row>
    <row r="6" spans="1:7" x14ac:dyDescent="0.25">
      <c r="A6" s="3">
        <v>43434.711805555555</v>
      </c>
      <c r="B6" s="5">
        <v>15</v>
      </c>
      <c r="C6" s="5">
        <v>0.74</v>
      </c>
      <c r="D6" s="8">
        <f t="shared" si="0"/>
        <v>14.26</v>
      </c>
      <c r="E6" s="5" t="s">
        <v>31</v>
      </c>
      <c r="F6" s="8" t="s">
        <v>32</v>
      </c>
      <c r="G6" s="5" t="s">
        <v>34</v>
      </c>
    </row>
    <row r="7" spans="1:7" x14ac:dyDescent="0.25">
      <c r="A7" s="3">
        <v>43437.700694444444</v>
      </c>
      <c r="B7" s="5">
        <v>30</v>
      </c>
      <c r="C7" s="5">
        <v>1.17</v>
      </c>
      <c r="D7" s="8">
        <f t="shared" si="0"/>
        <v>28.83</v>
      </c>
      <c r="E7" s="5" t="s">
        <v>36</v>
      </c>
      <c r="F7" s="8" t="s">
        <v>38</v>
      </c>
      <c r="G7" s="5" t="s">
        <v>39</v>
      </c>
    </row>
    <row r="8" spans="1:7" x14ac:dyDescent="0.25">
      <c r="A8" s="3">
        <v>43441.628472222219</v>
      </c>
      <c r="B8" s="5">
        <v>30</v>
      </c>
      <c r="C8" s="5">
        <v>1.17</v>
      </c>
      <c r="D8" s="8">
        <f t="shared" si="0"/>
        <v>28.83</v>
      </c>
      <c r="E8" s="5" t="s">
        <v>40</v>
      </c>
      <c r="F8" s="8" t="s">
        <v>41</v>
      </c>
      <c r="G8" s="5" t="s">
        <v>43</v>
      </c>
    </row>
    <row r="9" spans="1:7" x14ac:dyDescent="0.25">
      <c r="A9" s="3">
        <v>43445.029166666667</v>
      </c>
      <c r="B9" s="5">
        <v>50</v>
      </c>
      <c r="C9" s="5">
        <v>1.75</v>
      </c>
      <c r="D9" s="8">
        <f t="shared" si="0"/>
        <v>48.25</v>
      </c>
      <c r="E9" s="5" t="s">
        <v>46</v>
      </c>
      <c r="F9" s="8" t="s">
        <v>47</v>
      </c>
      <c r="G9" s="5" t="s">
        <v>48</v>
      </c>
    </row>
    <row r="10" spans="1:7" x14ac:dyDescent="0.25">
      <c r="A10" s="3">
        <v>43445.048611111109</v>
      </c>
      <c r="B10" s="5">
        <v>15</v>
      </c>
      <c r="C10" s="5">
        <v>0.74</v>
      </c>
      <c r="D10" s="8">
        <f t="shared" si="0"/>
        <v>14.26</v>
      </c>
      <c r="E10" s="5" t="s">
        <v>51</v>
      </c>
      <c r="F10" s="8" t="s">
        <v>52</v>
      </c>
      <c r="G10" s="5" t="s">
        <v>54</v>
      </c>
    </row>
    <row r="11" spans="1:7" x14ac:dyDescent="0.25">
      <c r="A11" s="3">
        <v>43451.222916666666</v>
      </c>
      <c r="B11" s="5">
        <v>100</v>
      </c>
      <c r="C11" s="5">
        <v>3.2</v>
      </c>
      <c r="D11" s="8">
        <f t="shared" si="0"/>
        <v>96.8</v>
      </c>
      <c r="E11" s="5" t="s">
        <v>56</v>
      </c>
      <c r="F11" s="8" t="s">
        <v>59</v>
      </c>
      <c r="G11" s="5" t="s">
        <v>60</v>
      </c>
    </row>
    <row r="12" spans="1:7" x14ac:dyDescent="0.25">
      <c r="A12" s="3">
        <v>43466.86041666667</v>
      </c>
      <c r="B12" s="5">
        <v>10</v>
      </c>
      <c r="C12" s="5">
        <v>0.59</v>
      </c>
      <c r="D12" s="8">
        <f t="shared" si="0"/>
        <v>9.41</v>
      </c>
      <c r="E12" s="5" t="s">
        <v>63</v>
      </c>
      <c r="F12" s="8" t="s">
        <v>64</v>
      </c>
      <c r="G12" s="5" t="s">
        <v>65</v>
      </c>
    </row>
    <row r="13" spans="1:7" x14ac:dyDescent="0.25">
      <c r="A13" s="3">
        <v>43466.981944444444</v>
      </c>
      <c r="B13" s="5">
        <v>10</v>
      </c>
      <c r="C13" s="5">
        <v>0.59</v>
      </c>
      <c r="D13" s="8">
        <f t="shared" si="0"/>
        <v>9.41</v>
      </c>
      <c r="E13" s="5" t="s">
        <v>67</v>
      </c>
      <c r="F13" s="8" t="s">
        <v>68</v>
      </c>
      <c r="G13" s="5" t="s">
        <v>69</v>
      </c>
    </row>
    <row r="14" spans="1:7" x14ac:dyDescent="0.25">
      <c r="A14" s="3">
        <v>43469.656944444447</v>
      </c>
      <c r="B14" s="5">
        <v>5</v>
      </c>
      <c r="C14" s="5">
        <v>0.45</v>
      </c>
      <c r="D14" s="8">
        <f t="shared" si="0"/>
        <v>4.55</v>
      </c>
      <c r="E14" s="5" t="s">
        <v>70</v>
      </c>
      <c r="F14" s="8" t="s">
        <v>72</v>
      </c>
      <c r="G14" s="5" t="s">
        <v>73</v>
      </c>
    </row>
    <row r="15" spans="1:7" x14ac:dyDescent="0.25">
      <c r="A15" s="3">
        <v>43469.729861111111</v>
      </c>
      <c r="B15" s="5">
        <v>5</v>
      </c>
      <c r="C15" s="5">
        <v>0.45</v>
      </c>
      <c r="D15" s="8">
        <f t="shared" si="0"/>
        <v>4.55</v>
      </c>
      <c r="E15" s="5" t="s">
        <v>75</v>
      </c>
      <c r="F15" s="8" t="s">
        <v>77</v>
      </c>
      <c r="G15" s="5" t="s">
        <v>78</v>
      </c>
    </row>
    <row r="16" spans="1:7" x14ac:dyDescent="0.25">
      <c r="A16" s="3">
        <v>43469.732638888891</v>
      </c>
      <c r="B16" s="5">
        <v>10</v>
      </c>
      <c r="C16" s="5">
        <v>0.59</v>
      </c>
      <c r="D16" s="8">
        <f t="shared" si="0"/>
        <v>9.41</v>
      </c>
      <c r="E16" s="5" t="s">
        <v>80</v>
      </c>
      <c r="F16" s="8" t="s">
        <v>82</v>
      </c>
      <c r="G16" s="5" t="s">
        <v>83</v>
      </c>
    </row>
    <row r="17" spans="1:7" x14ac:dyDescent="0.25">
      <c r="A17" s="3">
        <v>43469.782638888886</v>
      </c>
      <c r="B17" s="5">
        <v>5</v>
      </c>
      <c r="C17" s="5">
        <v>0.45</v>
      </c>
      <c r="D17" s="8">
        <f t="shared" si="0"/>
        <v>4.55</v>
      </c>
      <c r="E17" s="5" t="s">
        <v>85</v>
      </c>
      <c r="F17" s="8" t="s">
        <v>86</v>
      </c>
      <c r="G17" s="5" t="s">
        <v>87</v>
      </c>
    </row>
    <row r="18" spans="1:7" x14ac:dyDescent="0.25">
      <c r="A18" s="3">
        <v>43469.827777777777</v>
      </c>
      <c r="B18" s="5">
        <v>5</v>
      </c>
      <c r="C18" s="5">
        <v>0.45</v>
      </c>
      <c r="D18" s="8">
        <f t="shared" si="0"/>
        <v>4.55</v>
      </c>
      <c r="E18" s="5" t="s">
        <v>90</v>
      </c>
      <c r="F18" s="8" t="s">
        <v>91</v>
      </c>
      <c r="G18" s="5" t="s">
        <v>92</v>
      </c>
    </row>
    <row r="19" spans="1:7" x14ac:dyDescent="0.25">
      <c r="A19" s="3">
        <v>43470.661111111112</v>
      </c>
      <c r="B19" s="5">
        <v>10</v>
      </c>
      <c r="C19" s="5">
        <v>0.59</v>
      </c>
      <c r="D19" s="8">
        <f t="shared" si="0"/>
        <v>9.41</v>
      </c>
      <c r="E19" s="5" t="s">
        <v>94</v>
      </c>
      <c r="F19" s="8" t="s">
        <v>97</v>
      </c>
      <c r="G19" s="5" t="s">
        <v>98</v>
      </c>
    </row>
    <row r="20" spans="1:7" x14ac:dyDescent="0.25">
      <c r="A20" s="3">
        <v>43470.911111111112</v>
      </c>
      <c r="B20" s="5">
        <v>10</v>
      </c>
      <c r="C20" s="5">
        <v>0.59</v>
      </c>
      <c r="D20" s="8">
        <f t="shared" si="0"/>
        <v>9.41</v>
      </c>
      <c r="E20" s="5" t="s">
        <v>101</v>
      </c>
      <c r="F20" s="8" t="s">
        <v>102</v>
      </c>
      <c r="G20" s="5" t="s">
        <v>103</v>
      </c>
    </row>
    <row r="21" spans="1:7" ht="15.75" customHeight="1" x14ac:dyDescent="0.25">
      <c r="A21" s="3">
        <v>43485.611805555556</v>
      </c>
      <c r="B21" s="5">
        <v>30</v>
      </c>
      <c r="C21" s="5">
        <v>1.17</v>
      </c>
      <c r="D21" s="8">
        <f t="shared" si="0"/>
        <v>28.83</v>
      </c>
      <c r="E21" s="5" t="s">
        <v>106</v>
      </c>
      <c r="F21" s="8" t="s">
        <v>107</v>
      </c>
      <c r="G21" s="5" t="s">
        <v>109</v>
      </c>
    </row>
    <row r="22" spans="1:7" ht="15.75" customHeight="1" x14ac:dyDescent="0.25">
      <c r="A22" s="3">
        <v>43486.81527777778</v>
      </c>
      <c r="B22" s="5">
        <v>45</v>
      </c>
      <c r="C22" s="5">
        <v>1.61</v>
      </c>
      <c r="D22" s="8">
        <f t="shared" si="0"/>
        <v>43.39</v>
      </c>
      <c r="E22" s="5" t="s">
        <v>112</v>
      </c>
      <c r="F22" s="8" t="s">
        <v>113</v>
      </c>
      <c r="G22" s="5" t="s">
        <v>114</v>
      </c>
    </row>
    <row r="23" spans="1:7" ht="15.75" customHeight="1" x14ac:dyDescent="0.25">
      <c r="A23" s="3">
        <v>43486.918749999997</v>
      </c>
      <c r="B23" s="5">
        <v>15</v>
      </c>
      <c r="C23" s="5">
        <v>0.74</v>
      </c>
      <c r="D23" s="8">
        <f t="shared" si="0"/>
        <v>14.26</v>
      </c>
      <c r="E23" s="5" t="s">
        <v>117</v>
      </c>
      <c r="F23" s="8" t="s">
        <v>118</v>
      </c>
      <c r="G23" s="5" t="s">
        <v>119</v>
      </c>
    </row>
    <row r="24" spans="1:7" ht="15.75" customHeight="1" x14ac:dyDescent="0.25">
      <c r="A24" s="3">
        <v>43487.668055555558</v>
      </c>
      <c r="B24" s="5">
        <v>105</v>
      </c>
      <c r="C24" s="5">
        <v>3.35</v>
      </c>
      <c r="D24" s="8">
        <f t="shared" si="0"/>
        <v>101.65</v>
      </c>
      <c r="E24" s="5" t="s">
        <v>122</v>
      </c>
      <c r="F24" s="8" t="s">
        <v>123</v>
      </c>
      <c r="G24" s="5" t="s">
        <v>124</v>
      </c>
    </row>
    <row r="25" spans="1:7" ht="15.75" customHeight="1" x14ac:dyDescent="0.25">
      <c r="A25" s="3">
        <v>43487.770833333336</v>
      </c>
      <c r="B25" s="5">
        <v>15</v>
      </c>
      <c r="C25" s="5">
        <v>0.74</v>
      </c>
      <c r="D25" s="8">
        <f t="shared" si="0"/>
        <v>14.26</v>
      </c>
      <c r="E25" s="5" t="s">
        <v>126</v>
      </c>
      <c r="F25" s="8" t="s">
        <v>127</v>
      </c>
      <c r="G25" s="5" t="s">
        <v>129</v>
      </c>
    </row>
    <row r="26" spans="1:7" ht="15.75" customHeight="1" x14ac:dyDescent="0.25">
      <c r="A26" s="3">
        <v>43487.813194444447</v>
      </c>
      <c r="B26" s="5">
        <v>15</v>
      </c>
      <c r="C26" s="5">
        <v>0.74</v>
      </c>
      <c r="D26" s="8">
        <f t="shared" si="0"/>
        <v>14.26</v>
      </c>
      <c r="E26" s="5" t="s">
        <v>132</v>
      </c>
      <c r="F26" s="8" t="s">
        <v>133</v>
      </c>
      <c r="G26" s="5" t="s">
        <v>134</v>
      </c>
    </row>
    <row r="27" spans="1:7" ht="15.75" customHeight="1" x14ac:dyDescent="0.25">
      <c r="A27" s="3">
        <v>43487.831250000003</v>
      </c>
      <c r="B27" s="5">
        <v>15</v>
      </c>
      <c r="C27" s="5">
        <v>0.74</v>
      </c>
      <c r="D27" s="8">
        <f t="shared" si="0"/>
        <v>14.26</v>
      </c>
      <c r="E27" s="5" t="s">
        <v>137</v>
      </c>
      <c r="F27" s="8" t="s">
        <v>139</v>
      </c>
      <c r="G27" s="5" t="s">
        <v>142</v>
      </c>
    </row>
    <row r="28" spans="1:7" ht="15.75" customHeight="1" x14ac:dyDescent="0.25">
      <c r="A28" s="3">
        <v>43489.661805555559</v>
      </c>
      <c r="B28" s="5">
        <v>30</v>
      </c>
      <c r="C28" s="5">
        <v>1.17</v>
      </c>
      <c r="D28" s="8">
        <f t="shared" si="0"/>
        <v>28.83</v>
      </c>
      <c r="E28" s="5" t="s">
        <v>144</v>
      </c>
      <c r="F28" s="8" t="s">
        <v>145</v>
      </c>
      <c r="G28" s="5" t="s">
        <v>146</v>
      </c>
    </row>
    <row r="29" spans="1:7" ht="15.75" customHeight="1" x14ac:dyDescent="0.25">
      <c r="A29" s="3">
        <v>43489.75</v>
      </c>
      <c r="B29" s="5">
        <v>15</v>
      </c>
      <c r="C29" s="5">
        <v>0.74</v>
      </c>
      <c r="D29" s="8">
        <f t="shared" si="0"/>
        <v>14.26</v>
      </c>
      <c r="E29" s="5" t="s">
        <v>149</v>
      </c>
      <c r="F29" s="8" t="s">
        <v>150</v>
      </c>
      <c r="G29" s="5" t="s">
        <v>151</v>
      </c>
    </row>
    <row r="30" spans="1:7" ht="15.75" customHeight="1" x14ac:dyDescent="0.25">
      <c r="A30" s="3">
        <v>43489.797222222223</v>
      </c>
      <c r="B30" s="5">
        <v>15</v>
      </c>
      <c r="C30" s="5">
        <v>0.74</v>
      </c>
      <c r="D30" s="8">
        <f t="shared" si="0"/>
        <v>14.26</v>
      </c>
      <c r="E30" s="5" t="s">
        <v>153</v>
      </c>
      <c r="F30" s="8" t="s">
        <v>154</v>
      </c>
      <c r="G30" s="5" t="s">
        <v>159</v>
      </c>
    </row>
    <row r="31" spans="1:7" ht="15.75" customHeight="1" x14ac:dyDescent="0.25">
      <c r="A31" s="3">
        <v>43490.161805555559</v>
      </c>
      <c r="B31" s="5">
        <v>30</v>
      </c>
      <c r="C31" s="5">
        <v>1.17</v>
      </c>
      <c r="D31" s="8">
        <f t="shared" si="0"/>
        <v>28.83</v>
      </c>
      <c r="E31" s="5" t="s">
        <v>162</v>
      </c>
      <c r="F31" s="8" t="s">
        <v>163</v>
      </c>
      <c r="G31" s="5" t="s">
        <v>164</v>
      </c>
    </row>
    <row r="32" spans="1:7" ht="15.75" customHeight="1" x14ac:dyDescent="0.25">
      <c r="A32" s="3">
        <v>43491.720833333333</v>
      </c>
      <c r="B32" s="5">
        <v>60</v>
      </c>
      <c r="C32" s="5">
        <v>2.04</v>
      </c>
      <c r="D32" s="8">
        <f t="shared" si="0"/>
        <v>57.96</v>
      </c>
      <c r="E32" s="5" t="s">
        <v>85</v>
      </c>
      <c r="F32" s="8" t="s">
        <v>86</v>
      </c>
      <c r="G32" s="5" t="s">
        <v>166</v>
      </c>
    </row>
    <row r="33" spans="1:7" ht="15.75" customHeight="1" x14ac:dyDescent="0.25">
      <c r="A33" s="3">
        <v>43491.747916666667</v>
      </c>
      <c r="B33" s="5">
        <v>30</v>
      </c>
      <c r="C33" s="5">
        <v>1.17</v>
      </c>
      <c r="D33" s="8">
        <f t="shared" si="0"/>
        <v>28.83</v>
      </c>
      <c r="E33" s="5" t="s">
        <v>169</v>
      </c>
      <c r="F33" s="8" t="s">
        <v>170</v>
      </c>
      <c r="G33" s="5" t="s">
        <v>171</v>
      </c>
    </row>
    <row r="34" spans="1:7" ht="15.75" customHeight="1" x14ac:dyDescent="0.25">
      <c r="A34" s="3">
        <v>43492.202777777777</v>
      </c>
      <c r="B34" s="5">
        <v>120</v>
      </c>
      <c r="C34" s="5">
        <v>3.78</v>
      </c>
      <c r="D34" s="8">
        <f t="shared" si="0"/>
        <v>116.22</v>
      </c>
      <c r="E34" s="5" t="s">
        <v>172</v>
      </c>
      <c r="F34" s="8" t="s">
        <v>173</v>
      </c>
      <c r="G34" s="5" t="s">
        <v>174</v>
      </c>
    </row>
    <row r="35" spans="1:7" ht="15.75" customHeight="1" x14ac:dyDescent="0.25">
      <c r="A35" s="3">
        <v>43492.638194444444</v>
      </c>
      <c r="B35" s="5">
        <v>60</v>
      </c>
      <c r="C35" s="5">
        <v>2.04</v>
      </c>
      <c r="D35" s="8">
        <f t="shared" ref="D35:D66" si="1">+B35-C35</f>
        <v>57.96</v>
      </c>
      <c r="E35" s="5" t="s">
        <v>175</v>
      </c>
      <c r="F35" s="8" t="s">
        <v>176</v>
      </c>
      <c r="G35" s="5" t="s">
        <v>177</v>
      </c>
    </row>
    <row r="36" spans="1:7" ht="15.75" customHeight="1" x14ac:dyDescent="0.25">
      <c r="A36" s="3">
        <v>43494.597916666666</v>
      </c>
      <c r="B36" s="5">
        <v>30</v>
      </c>
      <c r="C36" s="5">
        <v>1.17</v>
      </c>
      <c r="D36" s="8">
        <f t="shared" si="1"/>
        <v>28.83</v>
      </c>
      <c r="E36" s="5" t="s">
        <v>179</v>
      </c>
      <c r="F36" s="8" t="s">
        <v>180</v>
      </c>
      <c r="G36" s="5" t="s">
        <v>181</v>
      </c>
    </row>
    <row r="37" spans="1:7" ht="15.75" customHeight="1" x14ac:dyDescent="0.25">
      <c r="A37" s="3">
        <v>43494.609027777777</v>
      </c>
      <c r="B37" s="5">
        <v>10</v>
      </c>
      <c r="C37" s="5">
        <v>0.59</v>
      </c>
      <c r="D37" s="8">
        <f t="shared" si="1"/>
        <v>9.41</v>
      </c>
      <c r="E37" s="5" t="s">
        <v>63</v>
      </c>
      <c r="F37" s="8" t="s">
        <v>64</v>
      </c>
      <c r="G37" s="5" t="s">
        <v>183</v>
      </c>
    </row>
    <row r="38" spans="1:7" ht="15.75" customHeight="1" x14ac:dyDescent="0.25">
      <c r="A38" s="3">
        <v>43494.618055555555</v>
      </c>
      <c r="B38" s="5">
        <v>10</v>
      </c>
      <c r="C38" s="5">
        <v>0.59</v>
      </c>
      <c r="D38" s="8">
        <f t="shared" si="1"/>
        <v>9.41</v>
      </c>
      <c r="E38" s="5" t="s">
        <v>187</v>
      </c>
      <c r="F38" s="8" t="s">
        <v>188</v>
      </c>
      <c r="G38" s="5" t="s">
        <v>189</v>
      </c>
    </row>
    <row r="39" spans="1:7" ht="15.75" customHeight="1" x14ac:dyDescent="0.25">
      <c r="A39" s="3">
        <v>43494.620138888888</v>
      </c>
      <c r="B39" s="5">
        <v>15</v>
      </c>
      <c r="C39" s="5">
        <v>0.74</v>
      </c>
      <c r="D39" s="8">
        <f t="shared" si="1"/>
        <v>14.26</v>
      </c>
      <c r="E39" s="5" t="s">
        <v>187</v>
      </c>
      <c r="F39" s="8" t="s">
        <v>188</v>
      </c>
      <c r="G39" s="5" t="s">
        <v>191</v>
      </c>
    </row>
    <row r="40" spans="1:7" ht="15.75" customHeight="1" x14ac:dyDescent="0.25">
      <c r="A40" s="3">
        <v>43494.760416666664</v>
      </c>
      <c r="B40" s="5">
        <v>15</v>
      </c>
      <c r="C40" s="5">
        <v>0.74</v>
      </c>
      <c r="D40" s="8">
        <f t="shared" si="1"/>
        <v>14.26</v>
      </c>
      <c r="E40" s="5" t="s">
        <v>194</v>
      </c>
      <c r="F40" s="8" t="s">
        <v>195</v>
      </c>
      <c r="G40" s="5" t="s">
        <v>197</v>
      </c>
    </row>
    <row r="41" spans="1:7" ht="15.75" customHeight="1" x14ac:dyDescent="0.25">
      <c r="A41" s="3">
        <v>43494.936111111114</v>
      </c>
      <c r="B41" s="5">
        <v>30</v>
      </c>
      <c r="C41" s="5">
        <v>1.17</v>
      </c>
      <c r="D41" s="8">
        <f t="shared" si="1"/>
        <v>28.83</v>
      </c>
      <c r="E41" s="5" t="s">
        <v>198</v>
      </c>
      <c r="F41" s="8" t="s">
        <v>199</v>
      </c>
      <c r="G41" s="5" t="s">
        <v>200</v>
      </c>
    </row>
    <row r="42" spans="1:7" ht="15.75" customHeight="1" x14ac:dyDescent="0.25">
      <c r="A42" s="3">
        <v>43495.763194444444</v>
      </c>
      <c r="B42" s="5">
        <v>30</v>
      </c>
      <c r="C42" s="5">
        <v>1.17</v>
      </c>
      <c r="D42" s="8">
        <f t="shared" si="1"/>
        <v>28.83</v>
      </c>
      <c r="E42" s="5" t="s">
        <v>201</v>
      </c>
      <c r="F42" s="8" t="s">
        <v>202</v>
      </c>
      <c r="G42" s="5" t="s">
        <v>203</v>
      </c>
    </row>
    <row r="43" spans="1:7" ht="15.75" customHeight="1" x14ac:dyDescent="0.25">
      <c r="A43" s="3">
        <v>43495.789583333331</v>
      </c>
      <c r="B43" s="5">
        <v>15</v>
      </c>
      <c r="C43" s="5">
        <v>0.74</v>
      </c>
      <c r="D43" s="8">
        <f t="shared" si="1"/>
        <v>14.26</v>
      </c>
      <c r="E43" s="5" t="s">
        <v>204</v>
      </c>
      <c r="F43" s="8" t="s">
        <v>205</v>
      </c>
      <c r="G43" s="5" t="s">
        <v>206</v>
      </c>
    </row>
    <row r="44" spans="1:7" ht="15.75" customHeight="1" x14ac:dyDescent="0.25">
      <c r="A44" s="3">
        <v>43496.634027777778</v>
      </c>
      <c r="B44" s="5">
        <v>30</v>
      </c>
      <c r="C44" s="5">
        <v>1.17</v>
      </c>
      <c r="D44" s="8">
        <f t="shared" si="1"/>
        <v>28.83</v>
      </c>
      <c r="E44" s="5" t="s">
        <v>207</v>
      </c>
      <c r="F44" s="8" t="s">
        <v>208</v>
      </c>
      <c r="G44" s="5" t="s">
        <v>209</v>
      </c>
    </row>
    <row r="45" spans="1:7" ht="15.75" customHeight="1" x14ac:dyDescent="0.25">
      <c r="A45" s="3">
        <v>43496.64166666667</v>
      </c>
      <c r="B45" s="5">
        <v>30</v>
      </c>
      <c r="C45" s="5">
        <v>1.17</v>
      </c>
      <c r="D45" s="8">
        <f t="shared" si="1"/>
        <v>28.83</v>
      </c>
      <c r="E45" s="5" t="s">
        <v>210</v>
      </c>
      <c r="F45" s="8" t="s">
        <v>211</v>
      </c>
      <c r="G45" s="5" t="s">
        <v>212</v>
      </c>
    </row>
    <row r="46" spans="1:7" ht="15.75" customHeight="1" x14ac:dyDescent="0.25">
      <c r="A46" s="3">
        <v>43496.815972222219</v>
      </c>
      <c r="B46" s="5">
        <v>30</v>
      </c>
      <c r="C46" s="5">
        <v>1.17</v>
      </c>
      <c r="D46" s="8">
        <f t="shared" si="1"/>
        <v>28.83</v>
      </c>
      <c r="E46" s="5" t="s">
        <v>213</v>
      </c>
      <c r="F46" s="8" t="s">
        <v>214</v>
      </c>
      <c r="G46" s="5" t="s">
        <v>215</v>
      </c>
    </row>
    <row r="47" spans="1:7" ht="15.75" customHeight="1" x14ac:dyDescent="0.25">
      <c r="A47" s="3">
        <v>43496.849305555559</v>
      </c>
      <c r="B47" s="5">
        <v>30</v>
      </c>
      <c r="C47" s="5">
        <v>1.17</v>
      </c>
      <c r="D47" s="8">
        <f t="shared" si="1"/>
        <v>28.83</v>
      </c>
      <c r="E47" s="5" t="s">
        <v>216</v>
      </c>
      <c r="F47" s="8" t="s">
        <v>217</v>
      </c>
      <c r="G47" s="5" t="s">
        <v>218</v>
      </c>
    </row>
    <row r="48" spans="1:7" ht="15.75" customHeight="1" x14ac:dyDescent="0.25">
      <c r="A48" s="3">
        <v>43497.004166666666</v>
      </c>
      <c r="B48" s="5">
        <v>15</v>
      </c>
      <c r="C48" s="5">
        <v>0.74</v>
      </c>
      <c r="D48" s="8">
        <f t="shared" si="1"/>
        <v>14.26</v>
      </c>
      <c r="E48" s="5" t="s">
        <v>220</v>
      </c>
      <c r="F48" s="8" t="s">
        <v>221</v>
      </c>
      <c r="G48" s="5" t="s">
        <v>222</v>
      </c>
    </row>
    <row r="49" spans="1:7" ht="15.75" customHeight="1" x14ac:dyDescent="0.25">
      <c r="A49" s="3">
        <v>43497.513888888891</v>
      </c>
      <c r="B49" s="5">
        <v>105</v>
      </c>
      <c r="C49" s="5">
        <v>3.35</v>
      </c>
      <c r="D49" s="8">
        <f t="shared" si="1"/>
        <v>101.65</v>
      </c>
      <c r="E49" s="5" t="s">
        <v>223</v>
      </c>
      <c r="F49" s="8" t="s">
        <v>224</v>
      </c>
      <c r="G49" s="5" t="s">
        <v>225</v>
      </c>
    </row>
    <row r="50" spans="1:7" ht="15.75" customHeight="1" x14ac:dyDescent="0.25">
      <c r="A50" s="3">
        <v>43497.668749999997</v>
      </c>
      <c r="B50" s="5">
        <v>15</v>
      </c>
      <c r="C50" s="5">
        <v>0.74</v>
      </c>
      <c r="D50" s="8">
        <f t="shared" si="1"/>
        <v>14.26</v>
      </c>
      <c r="E50" s="5" t="s">
        <v>227</v>
      </c>
      <c r="F50" s="8" t="s">
        <v>228</v>
      </c>
      <c r="G50" s="5" t="s">
        <v>229</v>
      </c>
    </row>
    <row r="51" spans="1:7" ht="15.75" customHeight="1" x14ac:dyDescent="0.25">
      <c r="A51" s="3">
        <v>43497.708333333336</v>
      </c>
      <c r="B51" s="5">
        <v>10</v>
      </c>
      <c r="C51" s="5">
        <v>0.59</v>
      </c>
      <c r="D51" s="8">
        <f t="shared" si="1"/>
        <v>9.41</v>
      </c>
      <c r="E51" s="5" t="s">
        <v>231</v>
      </c>
      <c r="F51" s="8" t="s">
        <v>232</v>
      </c>
      <c r="G51" s="5" t="s">
        <v>233</v>
      </c>
    </row>
    <row r="52" spans="1:7" ht="15.75" customHeight="1" x14ac:dyDescent="0.25">
      <c r="A52" s="3">
        <v>43499.037499999999</v>
      </c>
      <c r="B52" s="5">
        <v>15</v>
      </c>
      <c r="C52" s="5">
        <v>0.74</v>
      </c>
      <c r="D52" s="8">
        <f t="shared" si="1"/>
        <v>14.26</v>
      </c>
      <c r="E52" s="5" t="s">
        <v>235</v>
      </c>
      <c r="F52" s="8" t="s">
        <v>237</v>
      </c>
      <c r="G52" s="5" t="s">
        <v>238</v>
      </c>
    </row>
    <row r="53" spans="1:7" ht="15.75" customHeight="1" x14ac:dyDescent="0.25">
      <c r="A53" s="3">
        <v>43499.095833333333</v>
      </c>
      <c r="B53" s="5">
        <v>15</v>
      </c>
      <c r="C53" s="5">
        <v>0.74</v>
      </c>
      <c r="D53" s="8">
        <f t="shared" si="1"/>
        <v>14.26</v>
      </c>
      <c r="E53" s="5" t="s">
        <v>239</v>
      </c>
      <c r="F53" s="8" t="s">
        <v>240</v>
      </c>
      <c r="G53" s="5" t="s">
        <v>241</v>
      </c>
    </row>
    <row r="54" spans="1:7" ht="15.75" customHeight="1" x14ac:dyDescent="0.25">
      <c r="A54" s="3">
        <v>43499.638194444444</v>
      </c>
      <c r="B54" s="5">
        <v>30</v>
      </c>
      <c r="C54" s="5">
        <v>1.17</v>
      </c>
      <c r="D54" s="8">
        <f t="shared" si="1"/>
        <v>28.83</v>
      </c>
      <c r="E54" s="5" t="s">
        <v>242</v>
      </c>
      <c r="F54" s="8" t="s">
        <v>243</v>
      </c>
      <c r="G54" s="5" t="s">
        <v>244</v>
      </c>
    </row>
    <row r="55" spans="1:7" ht="15.75" customHeight="1" x14ac:dyDescent="0.25">
      <c r="A55" s="3">
        <v>43501.063194444447</v>
      </c>
      <c r="B55" s="5">
        <v>15</v>
      </c>
      <c r="C55" s="5">
        <v>0.74</v>
      </c>
      <c r="D55" s="8">
        <f t="shared" si="1"/>
        <v>14.26</v>
      </c>
      <c r="E55" s="5" t="s">
        <v>223</v>
      </c>
      <c r="F55" s="8" t="s">
        <v>245</v>
      </c>
      <c r="G55" s="5" t="s">
        <v>247</v>
      </c>
    </row>
    <row r="56" spans="1:7" ht="15.75" customHeight="1" x14ac:dyDescent="0.25">
      <c r="A56" s="3">
        <v>43501.553472222222</v>
      </c>
      <c r="B56" s="5">
        <v>60</v>
      </c>
      <c r="C56" s="5">
        <v>2.04</v>
      </c>
      <c r="D56" s="8">
        <f t="shared" si="1"/>
        <v>57.96</v>
      </c>
      <c r="E56" s="5" t="s">
        <v>248</v>
      </c>
      <c r="F56" s="8" t="s">
        <v>249</v>
      </c>
      <c r="G56" s="5" t="s">
        <v>251</v>
      </c>
    </row>
    <row r="57" spans="1:7" ht="15.75" customHeight="1" x14ac:dyDescent="0.25">
      <c r="A57" s="3">
        <v>43502.834027777775</v>
      </c>
      <c r="B57" s="5">
        <v>15</v>
      </c>
      <c r="C57" s="5">
        <v>0.74</v>
      </c>
      <c r="D57" s="8">
        <f t="shared" si="1"/>
        <v>14.26</v>
      </c>
      <c r="E57" s="5" t="s">
        <v>252</v>
      </c>
      <c r="F57" s="8" t="s">
        <v>253</v>
      </c>
      <c r="G57" s="5" t="s">
        <v>254</v>
      </c>
    </row>
    <row r="58" spans="1:7" ht="15.75" customHeight="1" x14ac:dyDescent="0.25">
      <c r="A58" s="3">
        <v>43503.894444444442</v>
      </c>
      <c r="B58" s="5">
        <v>30</v>
      </c>
      <c r="C58" s="5">
        <v>1.17</v>
      </c>
      <c r="D58" s="8">
        <f t="shared" si="1"/>
        <v>28.83</v>
      </c>
      <c r="E58" s="5" t="s">
        <v>256</v>
      </c>
      <c r="F58" s="8" t="s">
        <v>47</v>
      </c>
      <c r="G58" s="5" t="s">
        <v>257</v>
      </c>
    </row>
    <row r="59" spans="1:7" ht="15.75" customHeight="1" x14ac:dyDescent="0.25">
      <c r="A59" s="3">
        <v>43504.824999999997</v>
      </c>
      <c r="B59" s="5">
        <v>30</v>
      </c>
      <c r="C59" s="5">
        <v>1.17</v>
      </c>
      <c r="D59" s="8">
        <f t="shared" si="1"/>
        <v>28.83</v>
      </c>
      <c r="E59" s="5" t="s">
        <v>259</v>
      </c>
      <c r="F59" s="8" t="s">
        <v>86</v>
      </c>
      <c r="G59" s="5" t="s">
        <v>260</v>
      </c>
    </row>
    <row r="60" spans="1:7" ht="15.75" customHeight="1" x14ac:dyDescent="0.25">
      <c r="A60" s="3">
        <v>43504.847916666666</v>
      </c>
      <c r="B60" s="5">
        <v>15</v>
      </c>
      <c r="C60" s="5">
        <v>0.74</v>
      </c>
      <c r="D60" s="8">
        <f t="shared" si="1"/>
        <v>14.26</v>
      </c>
      <c r="E60" s="5" t="s">
        <v>67</v>
      </c>
      <c r="F60" s="8" t="s">
        <v>68</v>
      </c>
      <c r="G60" s="5" t="s">
        <v>261</v>
      </c>
    </row>
    <row r="61" spans="1:7" ht="15.75" customHeight="1" x14ac:dyDescent="0.25">
      <c r="A61" s="3">
        <v>43504.851388888892</v>
      </c>
      <c r="B61" s="5">
        <v>15</v>
      </c>
      <c r="C61" s="5">
        <v>0.74</v>
      </c>
      <c r="D61" s="8">
        <f t="shared" si="1"/>
        <v>14.26</v>
      </c>
      <c r="E61" s="5" t="s">
        <v>263</v>
      </c>
      <c r="F61" s="8" t="s">
        <v>264</v>
      </c>
      <c r="G61" s="5" t="s">
        <v>265</v>
      </c>
    </row>
    <row r="62" spans="1:7" ht="15.75" customHeight="1" x14ac:dyDescent="0.25">
      <c r="A62" s="3">
        <v>43505.14166666667</v>
      </c>
      <c r="B62" s="5">
        <v>45</v>
      </c>
      <c r="C62" s="5">
        <v>1.61</v>
      </c>
      <c r="D62" s="8">
        <f t="shared" si="1"/>
        <v>43.39</v>
      </c>
      <c r="E62" s="5" t="s">
        <v>266</v>
      </c>
      <c r="F62" s="8" t="s">
        <v>267</v>
      </c>
      <c r="G62" s="5" t="s">
        <v>268</v>
      </c>
    </row>
    <row r="63" spans="1:7" ht="15.75" customHeight="1" x14ac:dyDescent="0.25">
      <c r="A63" s="3">
        <v>43505.240972222222</v>
      </c>
      <c r="B63" s="5">
        <v>15</v>
      </c>
      <c r="C63" s="5">
        <v>0.89</v>
      </c>
      <c r="D63" s="8">
        <f t="shared" si="1"/>
        <v>14.11</v>
      </c>
      <c r="E63" s="5" t="s">
        <v>272</v>
      </c>
      <c r="F63" s="8" t="s">
        <v>273</v>
      </c>
      <c r="G63" s="5" t="s">
        <v>274</v>
      </c>
    </row>
    <row r="64" spans="1:7" ht="15.75" customHeight="1" x14ac:dyDescent="0.25">
      <c r="A64" s="3">
        <v>43506.782638888886</v>
      </c>
      <c r="B64" s="5">
        <v>15</v>
      </c>
      <c r="C64" s="5">
        <v>15.74</v>
      </c>
      <c r="D64" s="8">
        <f t="shared" si="1"/>
        <v>-0.74000000000000021</v>
      </c>
      <c r="E64" s="5" t="s">
        <v>277</v>
      </c>
      <c r="F64" s="8" t="s">
        <v>278</v>
      </c>
      <c r="G64" s="5" t="s">
        <v>279</v>
      </c>
    </row>
    <row r="65" spans="1:7" ht="15.75" customHeight="1" x14ac:dyDescent="0.25">
      <c r="A65" s="3">
        <v>43507.690972222219</v>
      </c>
      <c r="B65" s="5">
        <v>15</v>
      </c>
      <c r="C65" s="5">
        <v>0.74</v>
      </c>
      <c r="D65" s="8">
        <f t="shared" si="1"/>
        <v>14.26</v>
      </c>
      <c r="E65" s="5" t="s">
        <v>281</v>
      </c>
      <c r="F65" s="8" t="s">
        <v>282</v>
      </c>
      <c r="G65" s="5" t="s">
        <v>283</v>
      </c>
    </row>
    <row r="66" spans="1:7" ht="15.75" customHeight="1" x14ac:dyDescent="0.25">
      <c r="A66" s="3">
        <v>43508.574999999997</v>
      </c>
      <c r="B66" s="5">
        <v>100</v>
      </c>
      <c r="C66" s="5">
        <v>3.2</v>
      </c>
      <c r="D66" s="8">
        <f t="shared" si="1"/>
        <v>96.8</v>
      </c>
      <c r="E66" s="5" t="s">
        <v>285</v>
      </c>
      <c r="F66" s="8" t="s">
        <v>286</v>
      </c>
      <c r="G66" s="5" t="s">
        <v>60</v>
      </c>
    </row>
    <row r="67" spans="1:7" ht="15.75" customHeight="1" x14ac:dyDescent="0.25">
      <c r="A67" s="3">
        <v>43512.103472222225</v>
      </c>
      <c r="B67" s="5">
        <v>10</v>
      </c>
      <c r="C67" s="5">
        <v>0.59</v>
      </c>
      <c r="D67" s="8">
        <f t="shared" ref="D67:D98" si="2">+B67-C67</f>
        <v>9.41</v>
      </c>
      <c r="E67" s="5" t="s">
        <v>288</v>
      </c>
      <c r="F67" s="8" t="s">
        <v>289</v>
      </c>
      <c r="G67" s="5" t="s">
        <v>291</v>
      </c>
    </row>
    <row r="68" spans="1:7" ht="15.75" customHeight="1" x14ac:dyDescent="0.25">
      <c r="A68" s="3">
        <v>43512.704861111109</v>
      </c>
      <c r="B68" s="5">
        <v>10</v>
      </c>
      <c r="C68" s="5">
        <v>0.59</v>
      </c>
      <c r="D68" s="8">
        <f t="shared" si="2"/>
        <v>9.41</v>
      </c>
      <c r="E68" s="5" t="s">
        <v>293</v>
      </c>
      <c r="F68" s="8" t="s">
        <v>294</v>
      </c>
      <c r="G68" s="5" t="s">
        <v>295</v>
      </c>
    </row>
    <row r="69" spans="1:7" ht="15.75" customHeight="1" x14ac:dyDescent="0.25">
      <c r="A69" s="3">
        <v>43513.113888888889</v>
      </c>
      <c r="B69" s="5">
        <v>50</v>
      </c>
      <c r="C69" s="5">
        <v>1.75</v>
      </c>
      <c r="D69" s="8">
        <f t="shared" si="2"/>
        <v>48.25</v>
      </c>
      <c r="E69" s="5" t="s">
        <v>296</v>
      </c>
      <c r="F69" s="8" t="s">
        <v>297</v>
      </c>
      <c r="G69" s="5" t="s">
        <v>298</v>
      </c>
    </row>
    <row r="70" spans="1:7" ht="15.75" customHeight="1" x14ac:dyDescent="0.25">
      <c r="A70" s="3">
        <v>43513.725694444445</v>
      </c>
      <c r="B70" s="5">
        <v>5</v>
      </c>
      <c r="C70" s="5">
        <v>0.45</v>
      </c>
      <c r="D70" s="8">
        <f t="shared" si="2"/>
        <v>4.55</v>
      </c>
      <c r="E70" s="5" t="s">
        <v>299</v>
      </c>
      <c r="F70" s="8" t="s">
        <v>300</v>
      </c>
      <c r="G70" s="5" t="s">
        <v>301</v>
      </c>
    </row>
    <row r="71" spans="1:7" ht="15.75" customHeight="1" x14ac:dyDescent="0.25">
      <c r="A71" s="3">
        <v>43513.954861111109</v>
      </c>
      <c r="B71" s="5">
        <v>30</v>
      </c>
      <c r="C71" s="5">
        <v>1.17</v>
      </c>
      <c r="D71" s="8">
        <f t="shared" si="2"/>
        <v>28.83</v>
      </c>
      <c r="E71" s="5" t="s">
        <v>303</v>
      </c>
      <c r="F71" s="8" t="s">
        <v>304</v>
      </c>
      <c r="G71" s="5" t="s">
        <v>305</v>
      </c>
    </row>
    <row r="72" spans="1:7" ht="15.75" customHeight="1" x14ac:dyDescent="0.25">
      <c r="A72" s="3">
        <v>43515.572222222225</v>
      </c>
      <c r="B72" s="5">
        <v>10</v>
      </c>
      <c r="C72" s="5">
        <v>0.59</v>
      </c>
      <c r="D72" s="8">
        <f t="shared" si="2"/>
        <v>9.41</v>
      </c>
      <c r="E72" s="5" t="s">
        <v>307</v>
      </c>
      <c r="F72" s="8" t="s">
        <v>310</v>
      </c>
      <c r="G72" s="5" t="s">
        <v>311</v>
      </c>
    </row>
    <row r="73" spans="1:7" ht="15.75" customHeight="1" x14ac:dyDescent="0.25">
      <c r="A73" s="3">
        <v>43515.970833333333</v>
      </c>
      <c r="B73" s="5">
        <v>10</v>
      </c>
      <c r="C73" s="5">
        <v>0.59</v>
      </c>
      <c r="D73" s="8">
        <f t="shared" si="2"/>
        <v>9.41</v>
      </c>
      <c r="E73" s="5" t="s">
        <v>313</v>
      </c>
      <c r="F73" s="8" t="s">
        <v>314</v>
      </c>
      <c r="G73" s="5" t="s">
        <v>315</v>
      </c>
    </row>
    <row r="74" spans="1:7" ht="15.75" customHeight="1" x14ac:dyDescent="0.25">
      <c r="A74" s="3">
        <v>43516.027083333334</v>
      </c>
      <c r="B74" s="5">
        <v>15</v>
      </c>
      <c r="C74" s="5">
        <v>0.74</v>
      </c>
      <c r="D74" s="8">
        <f t="shared" si="2"/>
        <v>14.26</v>
      </c>
      <c r="E74" s="5" t="s">
        <v>316</v>
      </c>
      <c r="F74" s="8" t="s">
        <v>317</v>
      </c>
      <c r="G74" s="5" t="s">
        <v>318</v>
      </c>
    </row>
    <row r="75" spans="1:7" ht="15.75" customHeight="1" x14ac:dyDescent="0.25">
      <c r="A75" s="3">
        <v>43517.645138888889</v>
      </c>
      <c r="B75" s="5">
        <v>15</v>
      </c>
      <c r="C75" s="5">
        <v>0.74</v>
      </c>
      <c r="D75" s="8">
        <f t="shared" si="2"/>
        <v>14.26</v>
      </c>
      <c r="E75" s="5" t="s">
        <v>320</v>
      </c>
      <c r="F75" s="8" t="s">
        <v>321</v>
      </c>
      <c r="G75" s="5" t="s">
        <v>322</v>
      </c>
    </row>
    <row r="76" spans="1:7" ht="15.75" customHeight="1" x14ac:dyDescent="0.25">
      <c r="A76" s="3">
        <v>43517.645833333336</v>
      </c>
      <c r="B76" s="5">
        <v>15</v>
      </c>
      <c r="C76" s="5">
        <v>0.74</v>
      </c>
      <c r="D76" s="8">
        <f t="shared" si="2"/>
        <v>14.26</v>
      </c>
      <c r="E76" s="5" t="s">
        <v>323</v>
      </c>
      <c r="F76" s="8" t="s">
        <v>324</v>
      </c>
      <c r="G76" s="5" t="s">
        <v>325</v>
      </c>
    </row>
    <row r="77" spans="1:7" ht="15.75" customHeight="1" x14ac:dyDescent="0.25">
      <c r="A77" s="3">
        <v>43520.539583333331</v>
      </c>
      <c r="B77" s="5">
        <v>5</v>
      </c>
      <c r="C77" s="5">
        <v>0.45</v>
      </c>
      <c r="D77" s="8">
        <f t="shared" si="2"/>
        <v>4.55</v>
      </c>
      <c r="E77" s="5" t="s">
        <v>326</v>
      </c>
      <c r="F77" s="8" t="s">
        <v>328</v>
      </c>
      <c r="G77" s="5" t="s">
        <v>329</v>
      </c>
    </row>
    <row r="78" spans="1:7" ht="15.75" customHeight="1" x14ac:dyDescent="0.25">
      <c r="A78" s="3">
        <v>43521.575694444444</v>
      </c>
      <c r="B78" s="5">
        <v>15</v>
      </c>
      <c r="C78" s="5">
        <v>0.74</v>
      </c>
      <c r="D78" s="8">
        <f t="shared" si="2"/>
        <v>14.26</v>
      </c>
      <c r="E78" s="5" t="s">
        <v>330</v>
      </c>
      <c r="F78" s="8" t="s">
        <v>331</v>
      </c>
      <c r="G78" s="5" t="s">
        <v>333</v>
      </c>
    </row>
    <row r="79" spans="1:7" ht="15.75" customHeight="1" x14ac:dyDescent="0.25">
      <c r="A79" s="3">
        <v>43521.60833333333</v>
      </c>
      <c r="B79" s="5">
        <v>5</v>
      </c>
      <c r="C79" s="5">
        <v>0.45</v>
      </c>
      <c r="D79" s="8">
        <f t="shared" si="2"/>
        <v>4.55</v>
      </c>
      <c r="E79" s="5" t="s">
        <v>335</v>
      </c>
      <c r="F79" s="8" t="s">
        <v>336</v>
      </c>
      <c r="G79" s="5" t="s">
        <v>337</v>
      </c>
    </row>
    <row r="80" spans="1:7" ht="15.75" customHeight="1" x14ac:dyDescent="0.25">
      <c r="A80" s="3">
        <v>43524.59652777778</v>
      </c>
      <c r="B80" s="5">
        <v>15</v>
      </c>
      <c r="C80" s="5">
        <v>0.74</v>
      </c>
      <c r="D80" s="8">
        <f t="shared" si="2"/>
        <v>14.26</v>
      </c>
      <c r="E80" s="5" t="s">
        <v>338</v>
      </c>
      <c r="F80" s="8" t="s">
        <v>339</v>
      </c>
      <c r="G80" s="5" t="s">
        <v>340</v>
      </c>
    </row>
    <row r="81" spans="1:7" ht="15.75" customHeight="1" x14ac:dyDescent="0.25">
      <c r="A81" s="3">
        <v>43524.634027777778</v>
      </c>
      <c r="B81" s="5">
        <v>20</v>
      </c>
      <c r="C81" s="5">
        <v>0.88</v>
      </c>
      <c r="D81" s="8">
        <f t="shared" si="2"/>
        <v>19.12</v>
      </c>
      <c r="E81" s="5" t="s">
        <v>342</v>
      </c>
      <c r="F81" s="8" t="s">
        <v>343</v>
      </c>
      <c r="G81" s="5" t="s">
        <v>344</v>
      </c>
    </row>
    <row r="82" spans="1:7" ht="15.75" customHeight="1" x14ac:dyDescent="0.25">
      <c r="A82" s="3">
        <v>43524.635416666664</v>
      </c>
      <c r="B82" s="5">
        <v>20</v>
      </c>
      <c r="C82" s="5">
        <v>0.88</v>
      </c>
      <c r="D82" s="8">
        <f t="shared" si="2"/>
        <v>19.12</v>
      </c>
      <c r="E82" s="5" t="s">
        <v>345</v>
      </c>
      <c r="F82" s="8" t="s">
        <v>346</v>
      </c>
      <c r="G82" s="5" t="s">
        <v>347</v>
      </c>
    </row>
    <row r="83" spans="1:7" ht="15.75" customHeight="1" x14ac:dyDescent="0.25">
      <c r="A83" s="3">
        <v>43524.65</v>
      </c>
      <c r="B83" s="5">
        <v>20</v>
      </c>
      <c r="C83" s="5">
        <v>0.88</v>
      </c>
      <c r="D83" s="8">
        <f t="shared" si="2"/>
        <v>19.12</v>
      </c>
      <c r="E83" s="5" t="s">
        <v>194</v>
      </c>
      <c r="F83" s="8" t="s">
        <v>195</v>
      </c>
      <c r="G83" s="5" t="s">
        <v>350</v>
      </c>
    </row>
    <row r="84" spans="1:7" ht="15.75" customHeight="1" x14ac:dyDescent="0.25">
      <c r="A84" s="3">
        <v>43525.018750000003</v>
      </c>
      <c r="B84" s="5">
        <v>40</v>
      </c>
      <c r="C84" s="5">
        <v>1.46</v>
      </c>
      <c r="D84" s="8">
        <f t="shared" si="2"/>
        <v>38.54</v>
      </c>
      <c r="E84" s="5" t="s">
        <v>179</v>
      </c>
      <c r="F84" s="8" t="s">
        <v>180</v>
      </c>
      <c r="G84" s="5" t="s">
        <v>352</v>
      </c>
    </row>
    <row r="85" spans="1:7" ht="15.75" customHeight="1" x14ac:dyDescent="0.25">
      <c r="A85" s="3">
        <v>43526.021527777775</v>
      </c>
      <c r="B85" s="5">
        <v>40</v>
      </c>
      <c r="C85" s="5">
        <v>1.46</v>
      </c>
      <c r="D85" s="8">
        <f t="shared" si="2"/>
        <v>38.54</v>
      </c>
      <c r="E85" s="5" t="s">
        <v>353</v>
      </c>
      <c r="F85" s="8" t="s">
        <v>354</v>
      </c>
      <c r="G85" s="5" t="s">
        <v>355</v>
      </c>
    </row>
    <row r="86" spans="1:7" ht="15.75" customHeight="1" x14ac:dyDescent="0.25">
      <c r="A86" s="3">
        <v>43528.05</v>
      </c>
      <c r="B86" s="5">
        <v>15</v>
      </c>
      <c r="C86" s="5">
        <v>0.74</v>
      </c>
      <c r="D86" s="8">
        <f t="shared" si="2"/>
        <v>14.26</v>
      </c>
      <c r="E86" s="5" t="s">
        <v>326</v>
      </c>
      <c r="F86" s="8" t="s">
        <v>328</v>
      </c>
      <c r="G86" s="5" t="s">
        <v>356</v>
      </c>
    </row>
    <row r="87" spans="1:7" ht="15.75" customHeight="1" x14ac:dyDescent="0.25">
      <c r="A87" s="3">
        <v>43529.066666666666</v>
      </c>
      <c r="B87" s="5">
        <v>5</v>
      </c>
      <c r="C87" s="5">
        <v>0.45</v>
      </c>
      <c r="D87" s="8">
        <f t="shared" si="2"/>
        <v>4.55</v>
      </c>
      <c r="E87" s="5" t="s">
        <v>357</v>
      </c>
      <c r="F87" s="8" t="s">
        <v>213</v>
      </c>
      <c r="G87" s="5" t="s">
        <v>358</v>
      </c>
    </row>
    <row r="88" spans="1:7" ht="15.75" customHeight="1" x14ac:dyDescent="0.25">
      <c r="A88" s="3">
        <v>43530.844444444447</v>
      </c>
      <c r="B88" s="5">
        <v>10</v>
      </c>
      <c r="C88" s="5">
        <v>0.59</v>
      </c>
      <c r="D88" s="8">
        <f t="shared" si="2"/>
        <v>9.41</v>
      </c>
      <c r="E88" s="5" t="s">
        <v>63</v>
      </c>
      <c r="F88" s="8" t="s">
        <v>64</v>
      </c>
      <c r="G88" s="5" t="s">
        <v>359</v>
      </c>
    </row>
    <row r="89" spans="1:7" ht="15.75" customHeight="1" x14ac:dyDescent="0.25">
      <c r="A89" s="3">
        <v>43530.845833333333</v>
      </c>
      <c r="B89" s="5">
        <v>5</v>
      </c>
      <c r="C89" s="5">
        <v>0.45</v>
      </c>
      <c r="D89" s="8">
        <f t="shared" si="2"/>
        <v>4.55</v>
      </c>
      <c r="E89" s="5" t="s">
        <v>63</v>
      </c>
      <c r="F89" s="8" t="s">
        <v>64</v>
      </c>
      <c r="G89" s="5" t="s">
        <v>361</v>
      </c>
    </row>
    <row r="90" spans="1:7" ht="15.75" customHeight="1" x14ac:dyDescent="0.25">
      <c r="A90" s="3">
        <v>43531.717361111114</v>
      </c>
      <c r="B90" s="5">
        <v>20</v>
      </c>
      <c r="C90" s="5">
        <v>0.88</v>
      </c>
      <c r="D90" s="8">
        <f t="shared" si="2"/>
        <v>19.12</v>
      </c>
      <c r="E90" s="5" t="s">
        <v>362</v>
      </c>
      <c r="F90" s="8" t="s">
        <v>363</v>
      </c>
      <c r="G90" s="5" t="s">
        <v>365</v>
      </c>
    </row>
    <row r="91" spans="1:7" ht="15.75" customHeight="1" x14ac:dyDescent="0.25">
      <c r="A91" s="3">
        <v>43532.810416666667</v>
      </c>
      <c r="B91" s="5">
        <v>10</v>
      </c>
      <c r="C91" s="5">
        <v>0.59</v>
      </c>
      <c r="D91" s="8">
        <f t="shared" si="2"/>
        <v>9.41</v>
      </c>
      <c r="E91" s="5" t="s">
        <v>366</v>
      </c>
      <c r="F91" s="8" t="s">
        <v>367</v>
      </c>
      <c r="G91" s="5" t="s">
        <v>368</v>
      </c>
    </row>
    <row r="92" spans="1:7" ht="15.75" customHeight="1" x14ac:dyDescent="0.25">
      <c r="A92" s="3">
        <v>43533.612500000003</v>
      </c>
      <c r="B92" s="5">
        <v>15</v>
      </c>
      <c r="C92" s="5">
        <v>0.74</v>
      </c>
      <c r="D92" s="8">
        <f t="shared" si="2"/>
        <v>14.26</v>
      </c>
      <c r="E92" s="5" t="s">
        <v>370</v>
      </c>
      <c r="F92" s="8" t="s">
        <v>371</v>
      </c>
      <c r="G92" s="5" t="s">
        <v>372</v>
      </c>
    </row>
    <row r="93" spans="1:7" ht="15.75" customHeight="1" x14ac:dyDescent="0.25">
      <c r="A93" s="3">
        <v>43536.820833333331</v>
      </c>
      <c r="B93" s="5">
        <v>15</v>
      </c>
      <c r="C93" s="5">
        <v>0.74</v>
      </c>
      <c r="D93" s="8">
        <f t="shared" si="2"/>
        <v>14.26</v>
      </c>
      <c r="E93" s="5" t="s">
        <v>373</v>
      </c>
      <c r="F93" s="8" t="s">
        <v>374</v>
      </c>
      <c r="G93" s="5" t="s">
        <v>375</v>
      </c>
    </row>
    <row r="94" spans="1:7" ht="15.75" customHeight="1" x14ac:dyDescent="0.25">
      <c r="A94" s="3">
        <v>43536.845833333333</v>
      </c>
      <c r="B94" s="5">
        <v>5</v>
      </c>
      <c r="C94" s="5">
        <v>0.45</v>
      </c>
      <c r="D94" s="8">
        <f t="shared" si="2"/>
        <v>4.55</v>
      </c>
      <c r="E94" s="5" t="s">
        <v>376</v>
      </c>
      <c r="F94" s="8" t="s">
        <v>377</v>
      </c>
      <c r="G94" s="5" t="s">
        <v>378</v>
      </c>
    </row>
    <row r="95" spans="1:7" ht="15.75" customHeight="1" x14ac:dyDescent="0.25">
      <c r="A95" s="3">
        <v>43537.598611111112</v>
      </c>
      <c r="B95" s="5">
        <v>15</v>
      </c>
      <c r="C95" s="5">
        <v>0.74</v>
      </c>
      <c r="D95" s="8">
        <f t="shared" si="2"/>
        <v>14.26</v>
      </c>
      <c r="E95" s="5" t="s">
        <v>362</v>
      </c>
      <c r="F95" s="8" t="s">
        <v>363</v>
      </c>
      <c r="G95" s="5" t="s">
        <v>380</v>
      </c>
    </row>
    <row r="96" spans="1:7" ht="15.75" customHeight="1" x14ac:dyDescent="0.25">
      <c r="A96" s="3">
        <v>43538.616666666669</v>
      </c>
      <c r="B96" s="5">
        <v>40</v>
      </c>
      <c r="C96" s="5">
        <v>1.46</v>
      </c>
      <c r="D96" s="8">
        <f t="shared" si="2"/>
        <v>38.54</v>
      </c>
      <c r="E96" s="5" t="s">
        <v>382</v>
      </c>
      <c r="F96" s="8" t="s">
        <v>383</v>
      </c>
      <c r="G96" s="5" t="s">
        <v>384</v>
      </c>
    </row>
    <row r="97" spans="1:7" ht="15.75" customHeight="1" x14ac:dyDescent="0.25">
      <c r="A97" s="3">
        <v>43542.529166666667</v>
      </c>
      <c r="B97" s="5">
        <v>15</v>
      </c>
      <c r="C97" s="5">
        <v>0.74</v>
      </c>
      <c r="D97" s="8">
        <f t="shared" si="2"/>
        <v>14.26</v>
      </c>
      <c r="E97" s="5" t="s">
        <v>385</v>
      </c>
      <c r="F97" s="8" t="s">
        <v>237</v>
      </c>
      <c r="G97" s="5" t="s">
        <v>386</v>
      </c>
    </row>
    <row r="98" spans="1:7" ht="15.75" customHeight="1" x14ac:dyDescent="0.25">
      <c r="A98" s="3">
        <v>43542.531944444447</v>
      </c>
      <c r="B98" s="5">
        <v>15</v>
      </c>
      <c r="C98" s="5">
        <v>0.74</v>
      </c>
      <c r="D98" s="8">
        <f t="shared" si="2"/>
        <v>14.26</v>
      </c>
      <c r="E98" s="5" t="s">
        <v>281</v>
      </c>
      <c r="F98" s="8" t="s">
        <v>282</v>
      </c>
      <c r="G98" s="5" t="s">
        <v>388</v>
      </c>
    </row>
    <row r="99" spans="1:7" ht="15.75" customHeight="1" x14ac:dyDescent="0.25">
      <c r="A99" s="3">
        <v>43542.629166666666</v>
      </c>
      <c r="B99" s="5">
        <v>5</v>
      </c>
      <c r="C99" s="5">
        <v>0.45</v>
      </c>
      <c r="D99" s="8">
        <f t="shared" ref="D99:D130" si="3">+B99-C99</f>
        <v>4.55</v>
      </c>
      <c r="E99" s="5" t="s">
        <v>389</v>
      </c>
      <c r="F99" s="8" t="s">
        <v>390</v>
      </c>
      <c r="G99" s="5" t="s">
        <v>391</v>
      </c>
    </row>
    <row r="100" spans="1:7" ht="15.75" customHeight="1" x14ac:dyDescent="0.25">
      <c r="A100" s="3">
        <v>43543.068055555559</v>
      </c>
      <c r="B100" s="5">
        <v>5</v>
      </c>
      <c r="C100" s="5">
        <v>0.45</v>
      </c>
      <c r="D100" s="8">
        <f t="shared" si="3"/>
        <v>4.55</v>
      </c>
      <c r="E100" s="5" t="s">
        <v>392</v>
      </c>
      <c r="F100" s="8" t="s">
        <v>393</v>
      </c>
      <c r="G100" s="5" t="s">
        <v>394</v>
      </c>
    </row>
    <row r="101" spans="1:7" ht="15.75" customHeight="1" x14ac:dyDescent="0.25">
      <c r="A101" s="3">
        <v>43543.908333333333</v>
      </c>
      <c r="B101" s="5">
        <v>10</v>
      </c>
      <c r="C101" s="5">
        <v>0.59</v>
      </c>
      <c r="D101" s="8">
        <f t="shared" si="3"/>
        <v>9.41</v>
      </c>
      <c r="E101" s="5" t="s">
        <v>395</v>
      </c>
      <c r="F101" s="8" t="s">
        <v>396</v>
      </c>
      <c r="G101" s="5" t="s">
        <v>397</v>
      </c>
    </row>
    <row r="102" spans="1:7" ht="15.75" customHeight="1" x14ac:dyDescent="0.25">
      <c r="A102" s="3">
        <v>43544.931250000001</v>
      </c>
      <c r="B102" s="5">
        <v>15</v>
      </c>
      <c r="C102" s="5">
        <v>0.74</v>
      </c>
      <c r="D102" s="8">
        <f t="shared" si="3"/>
        <v>14.26</v>
      </c>
      <c r="E102" s="5" t="s">
        <v>398</v>
      </c>
      <c r="F102" s="8" t="s">
        <v>399</v>
      </c>
      <c r="G102" s="5" t="s">
        <v>400</v>
      </c>
    </row>
    <row r="103" spans="1:7" ht="15.75" customHeight="1" x14ac:dyDescent="0.25">
      <c r="A103" s="3">
        <v>43544.933333333334</v>
      </c>
      <c r="B103" s="5">
        <v>5</v>
      </c>
      <c r="C103" s="5">
        <v>0.45</v>
      </c>
      <c r="D103" s="8">
        <f t="shared" si="3"/>
        <v>4.55</v>
      </c>
      <c r="E103" s="5" t="s">
        <v>398</v>
      </c>
      <c r="F103" s="8" t="s">
        <v>399</v>
      </c>
      <c r="G103" s="5" t="s">
        <v>401</v>
      </c>
    </row>
    <row r="104" spans="1:7" ht="15.75" customHeight="1" x14ac:dyDescent="0.25">
      <c r="A104" s="3">
        <v>43545.605555555558</v>
      </c>
      <c r="B104" s="5">
        <v>10</v>
      </c>
      <c r="C104" s="5">
        <v>0.59</v>
      </c>
      <c r="D104" s="8">
        <f t="shared" si="3"/>
        <v>9.41</v>
      </c>
      <c r="E104" s="5" t="s">
        <v>402</v>
      </c>
      <c r="F104" s="8" t="s">
        <v>403</v>
      </c>
      <c r="G104" s="5" t="s">
        <v>404</v>
      </c>
    </row>
    <row r="105" spans="1:7" ht="15.75" customHeight="1" x14ac:dyDescent="0.25">
      <c r="A105" s="3">
        <v>43545.630555555559</v>
      </c>
      <c r="B105" s="5">
        <v>100</v>
      </c>
      <c r="C105" s="5">
        <v>3.2</v>
      </c>
      <c r="D105" s="8">
        <f t="shared" si="3"/>
        <v>96.8</v>
      </c>
      <c r="E105" s="5" t="s">
        <v>405</v>
      </c>
      <c r="F105" s="8" t="s">
        <v>406</v>
      </c>
      <c r="G105" s="5" t="s">
        <v>407</v>
      </c>
    </row>
    <row r="106" spans="1:7" ht="15.75" customHeight="1" x14ac:dyDescent="0.25">
      <c r="A106" s="3">
        <v>43545.762499999997</v>
      </c>
      <c r="B106" s="5">
        <v>15</v>
      </c>
      <c r="C106" s="5">
        <v>0.74</v>
      </c>
      <c r="D106" s="8">
        <f t="shared" si="3"/>
        <v>14.26</v>
      </c>
      <c r="E106" s="5" t="s">
        <v>239</v>
      </c>
      <c r="F106" s="8" t="s">
        <v>240</v>
      </c>
      <c r="G106" s="5" t="s">
        <v>408</v>
      </c>
    </row>
    <row r="107" spans="1:7" ht="15.75" customHeight="1" x14ac:dyDescent="0.25">
      <c r="A107" s="3">
        <v>43545.813888888886</v>
      </c>
      <c r="B107" s="5">
        <v>10</v>
      </c>
      <c r="C107" s="5">
        <v>0.59</v>
      </c>
      <c r="D107" s="8">
        <f t="shared" si="3"/>
        <v>9.41</v>
      </c>
      <c r="E107" s="5" t="s">
        <v>179</v>
      </c>
      <c r="F107" s="8" t="s">
        <v>180</v>
      </c>
      <c r="G107" s="5" t="s">
        <v>409</v>
      </c>
    </row>
    <row r="108" spans="1:7" ht="15.75" customHeight="1" x14ac:dyDescent="0.25">
      <c r="A108" s="3">
        <v>43546.563888888886</v>
      </c>
      <c r="B108" s="5">
        <v>30</v>
      </c>
      <c r="C108" s="5">
        <v>1.17</v>
      </c>
      <c r="D108" s="8">
        <f t="shared" si="3"/>
        <v>28.83</v>
      </c>
      <c r="E108" s="5" t="s">
        <v>15</v>
      </c>
      <c r="F108" s="8" t="s">
        <v>410</v>
      </c>
      <c r="G108" s="5" t="s">
        <v>411</v>
      </c>
    </row>
    <row r="109" spans="1:7" ht="15.75" customHeight="1" x14ac:dyDescent="0.25">
      <c r="A109" s="3">
        <v>43546.729861111111</v>
      </c>
      <c r="B109" s="5">
        <v>15</v>
      </c>
      <c r="C109" s="5">
        <v>0.74</v>
      </c>
      <c r="D109" s="8">
        <f t="shared" si="3"/>
        <v>14.26</v>
      </c>
      <c r="E109" s="5" t="s">
        <v>277</v>
      </c>
      <c r="F109" s="8" t="s">
        <v>278</v>
      </c>
      <c r="G109" s="5" t="s">
        <v>412</v>
      </c>
    </row>
    <row r="110" spans="1:7" ht="15.75" customHeight="1" x14ac:dyDescent="0.25">
      <c r="A110" s="3">
        <v>43547.495138888888</v>
      </c>
      <c r="B110" s="5">
        <v>60</v>
      </c>
      <c r="C110" s="5">
        <v>2.04</v>
      </c>
      <c r="D110" s="8">
        <f t="shared" si="3"/>
        <v>57.96</v>
      </c>
      <c r="E110" s="5" t="s">
        <v>413</v>
      </c>
      <c r="F110" s="8" t="s">
        <v>414</v>
      </c>
      <c r="G110" s="5" t="s">
        <v>415</v>
      </c>
    </row>
    <row r="111" spans="1:7" ht="15.75" customHeight="1" x14ac:dyDescent="0.25">
      <c r="A111" s="3">
        <v>43548.513888888891</v>
      </c>
      <c r="B111" s="5">
        <v>20</v>
      </c>
      <c r="C111" s="5">
        <v>0.88</v>
      </c>
      <c r="D111" s="8">
        <f t="shared" si="3"/>
        <v>19.12</v>
      </c>
      <c r="E111" s="5" t="s">
        <v>416</v>
      </c>
      <c r="F111" s="8" t="s">
        <v>417</v>
      </c>
      <c r="G111" s="5" t="s">
        <v>418</v>
      </c>
    </row>
    <row r="112" spans="1:7" ht="15.75" customHeight="1" x14ac:dyDescent="0.25">
      <c r="A112" s="3">
        <v>43548.571527777778</v>
      </c>
      <c r="B112" s="5">
        <v>5</v>
      </c>
      <c r="C112" s="5">
        <v>0.45</v>
      </c>
      <c r="D112" s="8">
        <f t="shared" si="3"/>
        <v>4.55</v>
      </c>
      <c r="E112" s="5" t="s">
        <v>419</v>
      </c>
      <c r="F112" s="8" t="s">
        <v>420</v>
      </c>
      <c r="G112" s="5" t="s">
        <v>421</v>
      </c>
    </row>
    <row r="113" spans="1:7" ht="15.75" customHeight="1" x14ac:dyDescent="0.25">
      <c r="A113" s="3">
        <v>43550.507638888892</v>
      </c>
      <c r="B113" s="5">
        <v>15</v>
      </c>
      <c r="C113" s="5">
        <v>0.74</v>
      </c>
      <c r="D113" s="8">
        <f t="shared" si="3"/>
        <v>14.26</v>
      </c>
      <c r="E113" s="5" t="s">
        <v>385</v>
      </c>
      <c r="F113" s="8" t="s">
        <v>237</v>
      </c>
      <c r="G113" s="5" t="s">
        <v>422</v>
      </c>
    </row>
    <row r="114" spans="1:7" ht="15.75" customHeight="1" x14ac:dyDescent="0.25">
      <c r="A114" s="3">
        <v>43551.652777777781</v>
      </c>
      <c r="B114" s="5">
        <v>20</v>
      </c>
      <c r="C114" s="5">
        <v>0.88</v>
      </c>
      <c r="D114" s="8">
        <f t="shared" si="3"/>
        <v>19.12</v>
      </c>
      <c r="E114" s="5" t="s">
        <v>423</v>
      </c>
      <c r="F114" s="8" t="s">
        <v>424</v>
      </c>
      <c r="G114" s="5" t="s">
        <v>425</v>
      </c>
    </row>
    <row r="115" spans="1:7" ht="15.75" customHeight="1" x14ac:dyDescent="0.25">
      <c r="A115" s="3">
        <v>43551.865972222222</v>
      </c>
      <c r="B115" s="5">
        <v>30</v>
      </c>
      <c r="C115" s="5">
        <v>1.17</v>
      </c>
      <c r="D115" s="8">
        <f t="shared" si="3"/>
        <v>28.83</v>
      </c>
      <c r="E115" s="5" t="s">
        <v>179</v>
      </c>
      <c r="F115" s="8" t="s">
        <v>180</v>
      </c>
      <c r="G115" s="5" t="s">
        <v>476</v>
      </c>
    </row>
    <row r="116" spans="1:7" ht="15.75" customHeight="1" x14ac:dyDescent="0.25">
      <c r="A116" s="3">
        <v>43554.609722222223</v>
      </c>
      <c r="B116" s="5">
        <v>20</v>
      </c>
      <c r="C116" s="5">
        <v>0.88</v>
      </c>
      <c r="D116" s="8">
        <f t="shared" si="3"/>
        <v>19.12</v>
      </c>
      <c r="E116" s="5" t="s">
        <v>223</v>
      </c>
      <c r="F116" s="8" t="s">
        <v>245</v>
      </c>
      <c r="G116" s="5" t="s">
        <v>477</v>
      </c>
    </row>
    <row r="117" spans="1:7" ht="15.75" customHeight="1" x14ac:dyDescent="0.25">
      <c r="A117" s="3">
        <v>43554.984722222223</v>
      </c>
      <c r="B117" s="5">
        <v>30</v>
      </c>
      <c r="C117" s="5">
        <v>1.17</v>
      </c>
      <c r="D117" s="8">
        <f t="shared" si="3"/>
        <v>28.83</v>
      </c>
      <c r="E117" s="5" t="s">
        <v>479</v>
      </c>
      <c r="F117" s="8" t="s">
        <v>480</v>
      </c>
      <c r="G117" s="5" t="s">
        <v>481</v>
      </c>
    </row>
    <row r="118" spans="1:7" ht="15.75" customHeight="1" x14ac:dyDescent="0.25">
      <c r="A118" s="3">
        <v>43556.571527777778</v>
      </c>
      <c r="B118" s="5">
        <v>10</v>
      </c>
      <c r="C118" s="5">
        <v>0.59</v>
      </c>
      <c r="D118" s="8">
        <f t="shared" si="3"/>
        <v>9.41</v>
      </c>
      <c r="E118" s="5" t="s">
        <v>482</v>
      </c>
      <c r="F118" s="8" t="s">
        <v>483</v>
      </c>
      <c r="G118" s="5" t="s">
        <v>484</v>
      </c>
    </row>
    <row r="119" spans="1:7" ht="15.75" customHeight="1" x14ac:dyDescent="0.25">
      <c r="A119" s="3">
        <v>43556.571527777778</v>
      </c>
      <c r="B119" s="5">
        <v>10</v>
      </c>
      <c r="C119" s="5">
        <v>0.59</v>
      </c>
      <c r="D119" s="8">
        <f t="shared" si="3"/>
        <v>9.41</v>
      </c>
      <c r="E119" s="5" t="s">
        <v>482</v>
      </c>
      <c r="F119" s="8" t="s">
        <v>483</v>
      </c>
      <c r="G119" s="5" t="s">
        <v>484</v>
      </c>
    </row>
    <row r="120" spans="1:7" ht="15.75" customHeight="1" x14ac:dyDescent="0.25">
      <c r="A120" s="3">
        <v>43556.693749999999</v>
      </c>
      <c r="B120" s="5">
        <v>10</v>
      </c>
      <c r="C120" s="5">
        <v>0.59</v>
      </c>
      <c r="D120" s="8">
        <f t="shared" si="3"/>
        <v>9.41</v>
      </c>
      <c r="E120" s="5" t="s">
        <v>485</v>
      </c>
      <c r="F120" s="8" t="s">
        <v>486</v>
      </c>
      <c r="G120" s="5" t="s">
        <v>487</v>
      </c>
    </row>
    <row r="121" spans="1:7" ht="15.75" customHeight="1" x14ac:dyDescent="0.25">
      <c r="A121" s="3">
        <v>43556.693749999999</v>
      </c>
      <c r="B121" s="5">
        <v>10</v>
      </c>
      <c r="C121" s="5">
        <v>0.59</v>
      </c>
      <c r="D121" s="8">
        <f t="shared" si="3"/>
        <v>9.41</v>
      </c>
      <c r="E121" s="5" t="s">
        <v>485</v>
      </c>
      <c r="F121" s="8" t="s">
        <v>486</v>
      </c>
      <c r="G121" s="5" t="s">
        <v>487</v>
      </c>
    </row>
    <row r="122" spans="1:7" ht="15.75" customHeight="1" x14ac:dyDescent="0.25">
      <c r="A122" s="3">
        <v>43556.728472222225</v>
      </c>
      <c r="B122" s="5">
        <v>15</v>
      </c>
      <c r="C122" s="5">
        <v>0.74</v>
      </c>
      <c r="D122" s="8">
        <f t="shared" si="3"/>
        <v>14.26</v>
      </c>
      <c r="E122" s="5" t="s">
        <v>482</v>
      </c>
      <c r="F122" s="8" t="s">
        <v>483</v>
      </c>
      <c r="G122" s="5" t="s">
        <v>488</v>
      </c>
    </row>
    <row r="123" spans="1:7" ht="15.75" customHeight="1" x14ac:dyDescent="0.25">
      <c r="A123" s="3">
        <v>43556.728472222225</v>
      </c>
      <c r="B123" s="5">
        <v>15</v>
      </c>
      <c r="C123" s="5">
        <v>0.74</v>
      </c>
      <c r="D123" s="8">
        <f t="shared" si="3"/>
        <v>14.26</v>
      </c>
      <c r="E123" s="5" t="s">
        <v>482</v>
      </c>
      <c r="F123" s="8" t="s">
        <v>483</v>
      </c>
      <c r="G123" s="5" t="s">
        <v>488</v>
      </c>
    </row>
    <row r="124" spans="1:7" ht="15.75" customHeight="1" x14ac:dyDescent="0.25">
      <c r="A124" s="3">
        <v>43557.586805555555</v>
      </c>
      <c r="B124" s="5">
        <v>15</v>
      </c>
      <c r="C124" s="5">
        <v>0.74</v>
      </c>
      <c r="D124" s="8">
        <f t="shared" si="3"/>
        <v>14.26</v>
      </c>
      <c r="E124" s="5" t="s">
        <v>518</v>
      </c>
      <c r="F124" s="8" t="s">
        <v>519</v>
      </c>
      <c r="G124" s="5" t="s">
        <v>695</v>
      </c>
    </row>
    <row r="125" spans="1:7" ht="15.75" customHeight="1" x14ac:dyDescent="0.25">
      <c r="A125" s="53">
        <v>43557.586805555555</v>
      </c>
      <c r="B125" s="26">
        <v>15</v>
      </c>
      <c r="C125" s="26">
        <v>0.74</v>
      </c>
      <c r="D125" s="26">
        <v>14.26</v>
      </c>
      <c r="E125" s="44" t="s">
        <v>518</v>
      </c>
      <c r="F125" s="44" t="s">
        <v>519</v>
      </c>
      <c r="G125" s="44" t="s">
        <v>695</v>
      </c>
    </row>
    <row r="126" spans="1:7" ht="15.75" customHeight="1" x14ac:dyDescent="0.25">
      <c r="A126" s="3">
        <v>43557.636111111111</v>
      </c>
      <c r="B126" s="5">
        <v>12</v>
      </c>
      <c r="C126" s="5">
        <v>0.65</v>
      </c>
      <c r="D126" s="8">
        <f>+B126-C126</f>
        <v>11.35</v>
      </c>
      <c r="E126" s="5" t="s">
        <v>646</v>
      </c>
      <c r="F126" s="8" t="s">
        <v>647</v>
      </c>
      <c r="G126" s="5" t="s">
        <v>694</v>
      </c>
    </row>
    <row r="127" spans="1:7" ht="15.75" customHeight="1" x14ac:dyDescent="0.25">
      <c r="A127" s="53">
        <v>43557.636111111111</v>
      </c>
      <c r="B127" s="26">
        <v>12</v>
      </c>
      <c r="C127" s="26">
        <v>0.65</v>
      </c>
      <c r="D127" s="26">
        <v>11.35</v>
      </c>
      <c r="E127" s="44" t="s">
        <v>646</v>
      </c>
      <c r="F127" s="44" t="s">
        <v>647</v>
      </c>
      <c r="G127" s="44" t="s">
        <v>694</v>
      </c>
    </row>
    <row r="128" spans="1:7" ht="15.75" customHeight="1" x14ac:dyDescent="0.25">
      <c r="A128" s="3">
        <v>43557.657638888886</v>
      </c>
      <c r="B128" s="5">
        <v>40</v>
      </c>
      <c r="C128" s="5">
        <v>1.46</v>
      </c>
      <c r="D128" s="8">
        <f>+B128-C128</f>
        <v>38.54</v>
      </c>
      <c r="E128" s="5" t="s">
        <v>691</v>
      </c>
      <c r="F128" s="8" t="s">
        <v>692</v>
      </c>
      <c r="G128" s="5" t="s">
        <v>693</v>
      </c>
    </row>
    <row r="129" spans="1:7" ht="15.75" customHeight="1" x14ac:dyDescent="0.25">
      <c r="A129" s="53">
        <v>43557.657638888886</v>
      </c>
      <c r="B129" s="26">
        <v>40</v>
      </c>
      <c r="C129" s="26">
        <v>1.46</v>
      </c>
      <c r="D129" s="26">
        <v>38.54</v>
      </c>
      <c r="E129" s="44" t="s">
        <v>691</v>
      </c>
      <c r="F129" s="44" t="s">
        <v>692</v>
      </c>
      <c r="G129" s="44" t="s">
        <v>693</v>
      </c>
    </row>
    <row r="130" spans="1:7" ht="15.75" customHeight="1" x14ac:dyDescent="0.25">
      <c r="A130" s="3">
        <v>43557.847916666666</v>
      </c>
      <c r="B130" s="5">
        <v>40</v>
      </c>
      <c r="C130" s="5">
        <v>1.46</v>
      </c>
      <c r="D130" s="8">
        <f>+B130-C130</f>
        <v>38.54</v>
      </c>
      <c r="E130" s="5" t="s">
        <v>688</v>
      </c>
      <c r="F130" s="8" t="s">
        <v>689</v>
      </c>
      <c r="G130" s="5" t="s">
        <v>690</v>
      </c>
    </row>
    <row r="131" spans="1:7" ht="15.75" customHeight="1" x14ac:dyDescent="0.25">
      <c r="A131" s="53">
        <v>43557.847916666666</v>
      </c>
      <c r="B131" s="26">
        <v>40</v>
      </c>
      <c r="C131" s="26">
        <v>1.46</v>
      </c>
      <c r="D131" s="26">
        <v>38.54</v>
      </c>
      <c r="E131" s="44" t="s">
        <v>688</v>
      </c>
      <c r="F131" s="44" t="s">
        <v>689</v>
      </c>
      <c r="G131" s="44" t="s">
        <v>690</v>
      </c>
    </row>
    <row r="132" spans="1:7" ht="15.75" customHeight="1" x14ac:dyDescent="0.25">
      <c r="A132" s="3">
        <v>43558.724305555559</v>
      </c>
      <c r="B132" s="5">
        <v>20</v>
      </c>
      <c r="C132" s="5">
        <v>0.88</v>
      </c>
      <c r="D132" s="8">
        <f>+B132-C132</f>
        <v>19.12</v>
      </c>
      <c r="E132" s="5" t="s">
        <v>684</v>
      </c>
      <c r="F132" s="8" t="s">
        <v>685</v>
      </c>
      <c r="G132" s="5" t="s">
        <v>687</v>
      </c>
    </row>
    <row r="133" spans="1:7" ht="15.75" customHeight="1" x14ac:dyDescent="0.25">
      <c r="A133" s="53">
        <v>43558.724305555559</v>
      </c>
      <c r="B133" s="26">
        <v>20</v>
      </c>
      <c r="C133" s="26">
        <v>0.88</v>
      </c>
      <c r="D133" s="26">
        <v>19.12</v>
      </c>
      <c r="E133" s="44" t="s">
        <v>684</v>
      </c>
      <c r="F133" s="44" t="s">
        <v>685</v>
      </c>
      <c r="G133" s="44" t="s">
        <v>687</v>
      </c>
    </row>
    <row r="134" spans="1:7" ht="15.75" customHeight="1" x14ac:dyDescent="0.25">
      <c r="A134" s="3">
        <v>43558.732638888891</v>
      </c>
      <c r="B134" s="5">
        <v>30</v>
      </c>
      <c r="C134" s="5">
        <v>1.17</v>
      </c>
      <c r="D134" s="8">
        <f>+B134-C134</f>
        <v>28.83</v>
      </c>
      <c r="E134" s="5" t="s">
        <v>684</v>
      </c>
      <c r="F134" s="8" t="s">
        <v>685</v>
      </c>
      <c r="G134" s="5" t="s">
        <v>686</v>
      </c>
    </row>
    <row r="135" spans="1:7" ht="15.75" customHeight="1" x14ac:dyDescent="0.25">
      <c r="A135" s="53">
        <v>43558.732638888891</v>
      </c>
      <c r="B135" s="26">
        <v>30</v>
      </c>
      <c r="C135" s="26">
        <v>1.17</v>
      </c>
      <c r="D135" s="26">
        <v>28.83</v>
      </c>
      <c r="E135" s="44" t="s">
        <v>684</v>
      </c>
      <c r="F135" s="44" t="s">
        <v>685</v>
      </c>
      <c r="G135" s="44" t="s">
        <v>686</v>
      </c>
    </row>
    <row r="136" spans="1:7" ht="15.75" customHeight="1" x14ac:dyDescent="0.25">
      <c r="A136" s="3">
        <v>43558.864583333336</v>
      </c>
      <c r="B136" s="5">
        <v>24</v>
      </c>
      <c r="C136" s="5">
        <v>1</v>
      </c>
      <c r="D136" s="8">
        <f>+B136-C136</f>
        <v>23</v>
      </c>
      <c r="E136" s="5" t="s">
        <v>680</v>
      </c>
      <c r="F136" s="8" t="s">
        <v>682</v>
      </c>
      <c r="G136" s="5" t="s">
        <v>683</v>
      </c>
    </row>
    <row r="137" spans="1:7" ht="15.75" customHeight="1" x14ac:dyDescent="0.25">
      <c r="A137" s="53">
        <v>43558.864583333336</v>
      </c>
      <c r="B137" s="26">
        <v>24</v>
      </c>
      <c r="C137" s="26">
        <v>1</v>
      </c>
      <c r="D137" s="26">
        <v>23</v>
      </c>
      <c r="E137" s="44" t="s">
        <v>680</v>
      </c>
      <c r="F137" s="44" t="s">
        <v>682</v>
      </c>
      <c r="G137" s="44" t="s">
        <v>683</v>
      </c>
    </row>
    <row r="138" spans="1:7" ht="15.75" customHeight="1" x14ac:dyDescent="0.25">
      <c r="A138" s="3">
        <v>43559.559027777781</v>
      </c>
      <c r="B138" s="5">
        <v>30</v>
      </c>
      <c r="C138" s="5">
        <v>1.17</v>
      </c>
      <c r="D138" s="8">
        <f>+B138-C138</f>
        <v>28.83</v>
      </c>
      <c r="E138" s="5" t="s">
        <v>677</v>
      </c>
      <c r="F138" s="8" t="s">
        <v>97</v>
      </c>
      <c r="G138" s="5" t="s">
        <v>679</v>
      </c>
    </row>
    <row r="139" spans="1:7" ht="15.75" customHeight="1" x14ac:dyDescent="0.25">
      <c r="A139" s="53">
        <v>43559.559027777781</v>
      </c>
      <c r="B139" s="26">
        <v>30</v>
      </c>
      <c r="C139" s="26">
        <v>1.17</v>
      </c>
      <c r="D139" s="26">
        <v>28.83</v>
      </c>
      <c r="E139" s="44" t="s">
        <v>677</v>
      </c>
      <c r="F139" s="44" t="s">
        <v>97</v>
      </c>
      <c r="G139" s="44" t="s">
        <v>679</v>
      </c>
    </row>
    <row r="140" spans="1:7" ht="15.75" customHeight="1" x14ac:dyDescent="0.25">
      <c r="A140" s="3">
        <v>43562.988194444442</v>
      </c>
      <c r="B140" s="5">
        <v>30</v>
      </c>
      <c r="C140" s="5">
        <v>1.17</v>
      </c>
      <c r="D140" s="8">
        <f>+B140-C140</f>
        <v>28.83</v>
      </c>
      <c r="E140" s="5" t="s">
        <v>671</v>
      </c>
      <c r="F140" s="8" t="s">
        <v>673</v>
      </c>
      <c r="G140" s="5" t="s">
        <v>676</v>
      </c>
    </row>
    <row r="141" spans="1:7" ht="15.75" customHeight="1" x14ac:dyDescent="0.25">
      <c r="A141" s="53">
        <v>43562.988194444442</v>
      </c>
      <c r="B141" s="26">
        <v>30</v>
      </c>
      <c r="C141" s="26">
        <v>1.17</v>
      </c>
      <c r="D141" s="26">
        <v>28.83</v>
      </c>
      <c r="E141" s="44" t="s">
        <v>671</v>
      </c>
      <c r="F141" s="44" t="s">
        <v>673</v>
      </c>
      <c r="G141" s="44" t="s">
        <v>676</v>
      </c>
    </row>
    <row r="142" spans="1:7" ht="15.75" customHeight="1" x14ac:dyDescent="0.25">
      <c r="A142" s="3">
        <v>43562.989583333336</v>
      </c>
      <c r="B142" s="5">
        <v>5</v>
      </c>
      <c r="C142" s="5">
        <v>0.45</v>
      </c>
      <c r="D142" s="8">
        <f>+B142-C142</f>
        <v>4.55</v>
      </c>
      <c r="E142" s="5" t="s">
        <v>671</v>
      </c>
      <c r="F142" s="8" t="s">
        <v>673</v>
      </c>
      <c r="G142" s="5" t="s">
        <v>674</v>
      </c>
    </row>
    <row r="143" spans="1:7" ht="15.75" customHeight="1" x14ac:dyDescent="0.25">
      <c r="A143" s="53">
        <v>43562.989583333336</v>
      </c>
      <c r="B143" s="26">
        <v>5</v>
      </c>
      <c r="C143" s="26">
        <v>0.45</v>
      </c>
      <c r="D143" s="26">
        <v>4.55</v>
      </c>
      <c r="E143" s="44" t="s">
        <v>671</v>
      </c>
      <c r="F143" s="44" t="s">
        <v>673</v>
      </c>
      <c r="G143" s="44" t="s">
        <v>674</v>
      </c>
    </row>
    <row r="144" spans="1:7" ht="15.75" customHeight="1" x14ac:dyDescent="0.25">
      <c r="A144" s="3">
        <v>43563.581250000003</v>
      </c>
      <c r="B144" s="5">
        <v>15</v>
      </c>
      <c r="C144" s="5">
        <v>0.74</v>
      </c>
      <c r="D144" s="8">
        <f>+B144-C144</f>
        <v>14.26</v>
      </c>
      <c r="E144" s="5" t="s">
        <v>666</v>
      </c>
      <c r="F144" s="8" t="s">
        <v>667</v>
      </c>
      <c r="G144" s="5" t="s">
        <v>668</v>
      </c>
    </row>
    <row r="145" spans="1:7" ht="15.75" customHeight="1" x14ac:dyDescent="0.25">
      <c r="A145" s="53">
        <v>43563.581250000003</v>
      </c>
      <c r="B145" s="26">
        <v>15</v>
      </c>
      <c r="C145" s="26">
        <v>0.74</v>
      </c>
      <c r="D145" s="26">
        <v>14.26</v>
      </c>
      <c r="E145" s="44" t="s">
        <v>666</v>
      </c>
      <c r="F145" s="44" t="s">
        <v>667</v>
      </c>
      <c r="G145" s="44" t="s">
        <v>668</v>
      </c>
    </row>
    <row r="146" spans="1:7" ht="15.75" customHeight="1" x14ac:dyDescent="0.25">
      <c r="A146" s="3">
        <v>43563.617361111108</v>
      </c>
      <c r="B146" s="5">
        <v>10</v>
      </c>
      <c r="C146" s="5">
        <v>0.59</v>
      </c>
      <c r="D146" s="8">
        <f>+B146-C146</f>
        <v>9.41</v>
      </c>
      <c r="E146" s="5" t="s">
        <v>662</v>
      </c>
      <c r="F146" s="8" t="s">
        <v>663</v>
      </c>
      <c r="G146" s="5" t="s">
        <v>665</v>
      </c>
    </row>
    <row r="147" spans="1:7" ht="15.75" customHeight="1" x14ac:dyDescent="0.25">
      <c r="A147" s="53">
        <v>43563.617361111108</v>
      </c>
      <c r="B147" s="26">
        <v>10</v>
      </c>
      <c r="C147" s="26">
        <v>0.59</v>
      </c>
      <c r="D147" s="26">
        <v>9.41</v>
      </c>
      <c r="E147" s="44" t="s">
        <v>662</v>
      </c>
      <c r="F147" s="44" t="s">
        <v>663</v>
      </c>
      <c r="G147" s="44" t="s">
        <v>665</v>
      </c>
    </row>
    <row r="148" spans="1:7" ht="15.75" customHeight="1" x14ac:dyDescent="0.25">
      <c r="A148" s="3">
        <v>43564.756944444445</v>
      </c>
      <c r="B148" s="5">
        <v>10</v>
      </c>
      <c r="C148" s="5">
        <v>0.59</v>
      </c>
      <c r="D148" s="8">
        <f>+B148-C148</f>
        <v>9.41</v>
      </c>
      <c r="E148" s="5" t="s">
        <v>654</v>
      </c>
      <c r="F148" s="8" t="s">
        <v>657</v>
      </c>
      <c r="G148" s="5" t="s">
        <v>658</v>
      </c>
    </row>
    <row r="149" spans="1:7" ht="15.75" customHeight="1" x14ac:dyDescent="0.25">
      <c r="A149" s="53">
        <v>43564.756944444445</v>
      </c>
      <c r="B149" s="26">
        <v>10</v>
      </c>
      <c r="C149" s="26">
        <v>0.59</v>
      </c>
      <c r="D149" s="26">
        <v>9.41</v>
      </c>
      <c r="E149" s="44" t="s">
        <v>654</v>
      </c>
      <c r="F149" s="44" t="s">
        <v>657</v>
      </c>
      <c r="G149" s="44" t="s">
        <v>658</v>
      </c>
    </row>
    <row r="150" spans="1:7" ht="15.75" customHeight="1" x14ac:dyDescent="0.25">
      <c r="A150" s="3">
        <v>43567.633333333331</v>
      </c>
      <c r="B150" s="5">
        <v>30</v>
      </c>
      <c r="C150" s="5">
        <v>1.17</v>
      </c>
      <c r="D150" s="8">
        <f>+B150-C150</f>
        <v>28.83</v>
      </c>
      <c r="E150" s="5" t="s">
        <v>646</v>
      </c>
      <c r="F150" s="8" t="s">
        <v>647</v>
      </c>
      <c r="G150" s="5" t="s">
        <v>650</v>
      </c>
    </row>
    <row r="151" spans="1:7" ht="15.75" customHeight="1" x14ac:dyDescent="0.25">
      <c r="A151" s="53">
        <v>43567.633333333331</v>
      </c>
      <c r="B151" s="26">
        <v>30</v>
      </c>
      <c r="C151" s="26">
        <v>1.17</v>
      </c>
      <c r="D151" s="26">
        <v>28.83</v>
      </c>
      <c r="E151" s="44" t="s">
        <v>646</v>
      </c>
      <c r="F151" s="44" t="s">
        <v>647</v>
      </c>
      <c r="G151" s="44" t="s">
        <v>650</v>
      </c>
    </row>
    <row r="152" spans="1:7" ht="15.75" customHeight="1" x14ac:dyDescent="0.25">
      <c r="A152" s="3">
        <v>43567.642361111109</v>
      </c>
      <c r="B152" s="5">
        <v>20</v>
      </c>
      <c r="C152" s="5">
        <v>0.88</v>
      </c>
      <c r="D152" s="8">
        <f>+B152-C152</f>
        <v>19.12</v>
      </c>
      <c r="E152" s="5" t="s">
        <v>235</v>
      </c>
      <c r="F152" s="8" t="s">
        <v>639</v>
      </c>
      <c r="G152" s="5" t="s">
        <v>641</v>
      </c>
    </row>
    <row r="153" spans="1:7" ht="15.75" customHeight="1" x14ac:dyDescent="0.25">
      <c r="A153" s="53">
        <v>43567.642361111109</v>
      </c>
      <c r="B153" s="26">
        <v>20</v>
      </c>
      <c r="C153" s="26">
        <v>0.88</v>
      </c>
      <c r="D153" s="26">
        <v>19.12</v>
      </c>
      <c r="E153" s="44" t="s">
        <v>235</v>
      </c>
      <c r="F153" s="44" t="s">
        <v>639</v>
      </c>
      <c r="G153" s="44" t="s">
        <v>641</v>
      </c>
    </row>
    <row r="154" spans="1:7" ht="15.75" customHeight="1" x14ac:dyDescent="0.25">
      <c r="A154" s="3">
        <v>43567.669444444444</v>
      </c>
      <c r="B154" s="5">
        <v>8</v>
      </c>
      <c r="C154" s="5">
        <v>0.53</v>
      </c>
      <c r="D154" s="8">
        <f>+B154-C154</f>
        <v>7.47</v>
      </c>
      <c r="E154" s="5" t="s">
        <v>563</v>
      </c>
      <c r="F154" s="8" t="s">
        <v>564</v>
      </c>
      <c r="G154" s="5" t="s">
        <v>633</v>
      </c>
    </row>
    <row r="155" spans="1:7" ht="15.75" customHeight="1" x14ac:dyDescent="0.25">
      <c r="A155" s="53">
        <v>43567.669444444444</v>
      </c>
      <c r="B155" s="26">
        <v>8</v>
      </c>
      <c r="C155" s="26">
        <v>0.53</v>
      </c>
      <c r="D155" s="26">
        <v>7.47</v>
      </c>
      <c r="E155" s="44" t="s">
        <v>563</v>
      </c>
      <c r="F155" s="44" t="s">
        <v>564</v>
      </c>
      <c r="G155" s="44" t="s">
        <v>633</v>
      </c>
    </row>
    <row r="156" spans="1:7" ht="15.75" customHeight="1" x14ac:dyDescent="0.25">
      <c r="A156" s="3">
        <v>43570.106944444444</v>
      </c>
      <c r="B156" s="5">
        <v>20</v>
      </c>
      <c r="C156" s="5">
        <v>0.88</v>
      </c>
      <c r="D156" s="8">
        <f>+B156-C156</f>
        <v>19.12</v>
      </c>
      <c r="E156" s="5" t="s">
        <v>628</v>
      </c>
      <c r="F156" s="8" t="s">
        <v>629</v>
      </c>
      <c r="G156" s="5" t="s">
        <v>631</v>
      </c>
    </row>
    <row r="157" spans="1:7" ht="15.75" customHeight="1" x14ac:dyDescent="0.25">
      <c r="A157" s="53">
        <v>43570.106944444444</v>
      </c>
      <c r="B157" s="26">
        <v>20</v>
      </c>
      <c r="C157" s="26">
        <v>0.88</v>
      </c>
      <c r="D157" s="26">
        <v>19.12</v>
      </c>
      <c r="E157" s="44" t="s">
        <v>797</v>
      </c>
      <c r="F157" s="44" t="s">
        <v>798</v>
      </c>
      <c r="G157" s="44" t="s">
        <v>631</v>
      </c>
    </row>
    <row r="158" spans="1:7" ht="15.75" customHeight="1" x14ac:dyDescent="0.25">
      <c r="A158" s="3">
        <v>43574.865277777775</v>
      </c>
      <c r="B158" s="5">
        <v>10</v>
      </c>
      <c r="C158" s="5">
        <v>0.59</v>
      </c>
      <c r="D158" s="8">
        <f>+B158-C158</f>
        <v>9.41</v>
      </c>
      <c r="E158" s="5" t="s">
        <v>621</v>
      </c>
      <c r="F158" s="8" t="s">
        <v>622</v>
      </c>
      <c r="G158" s="5" t="s">
        <v>623</v>
      </c>
    </row>
    <row r="159" spans="1:7" ht="15.75" customHeight="1" x14ac:dyDescent="0.25">
      <c r="A159" s="53">
        <v>43574.865277777775</v>
      </c>
      <c r="B159" s="26">
        <v>10</v>
      </c>
      <c r="C159" s="26">
        <v>0.59</v>
      </c>
      <c r="D159" s="26">
        <v>9.41</v>
      </c>
      <c r="E159" s="44" t="s">
        <v>621</v>
      </c>
      <c r="F159" s="44" t="s">
        <v>622</v>
      </c>
      <c r="G159" s="44" t="s">
        <v>623</v>
      </c>
    </row>
    <row r="160" spans="1:7" ht="15.75" customHeight="1" x14ac:dyDescent="0.25">
      <c r="A160" s="3">
        <v>43575.536805555559</v>
      </c>
      <c r="B160" s="5">
        <v>10</v>
      </c>
      <c r="C160" s="5">
        <v>0.59</v>
      </c>
      <c r="D160" s="8">
        <f>+B160-C160</f>
        <v>9.41</v>
      </c>
      <c r="E160" s="5" t="s">
        <v>615</v>
      </c>
      <c r="F160" s="8" t="s">
        <v>617</v>
      </c>
      <c r="G160" s="5" t="s">
        <v>619</v>
      </c>
    </row>
    <row r="161" spans="1:7" ht="15.75" customHeight="1" x14ac:dyDescent="0.25">
      <c r="A161" s="53">
        <v>43575.536805555559</v>
      </c>
      <c r="B161" s="26">
        <v>10</v>
      </c>
      <c r="C161" s="26">
        <v>0.59</v>
      </c>
      <c r="D161" s="26">
        <v>9.41</v>
      </c>
      <c r="E161" s="44" t="s">
        <v>615</v>
      </c>
      <c r="F161" s="44" t="s">
        <v>617</v>
      </c>
      <c r="G161" s="44" t="s">
        <v>619</v>
      </c>
    </row>
    <row r="162" spans="1:7" ht="15.75" customHeight="1" x14ac:dyDescent="0.25">
      <c r="A162" s="3">
        <v>43575.788194444445</v>
      </c>
      <c r="B162" s="5">
        <v>100</v>
      </c>
      <c r="C162" s="5">
        <v>3.2</v>
      </c>
      <c r="D162" s="8">
        <f>+B162-C162</f>
        <v>96.8</v>
      </c>
      <c r="E162" s="5" t="s">
        <v>612</v>
      </c>
      <c r="F162" s="8" t="s">
        <v>613</v>
      </c>
      <c r="G162" s="5" t="s">
        <v>614</v>
      </c>
    </row>
    <row r="163" spans="1:7" ht="15.75" customHeight="1" x14ac:dyDescent="0.25">
      <c r="A163" s="53">
        <v>43575.788194444445</v>
      </c>
      <c r="B163" s="26">
        <v>100</v>
      </c>
      <c r="C163" s="26">
        <v>3.2</v>
      </c>
      <c r="D163" s="26">
        <v>96.8</v>
      </c>
      <c r="E163" s="44" t="s">
        <v>612</v>
      </c>
      <c r="F163" s="44" t="s">
        <v>613</v>
      </c>
      <c r="G163" s="44" t="s">
        <v>614</v>
      </c>
    </row>
    <row r="164" spans="1:7" ht="15.75" customHeight="1" x14ac:dyDescent="0.25">
      <c r="A164" s="3">
        <v>43577.526388888888</v>
      </c>
      <c r="B164" s="5">
        <v>10</v>
      </c>
      <c r="C164" s="5">
        <v>0.59</v>
      </c>
      <c r="D164" s="8">
        <f>+B164-C164</f>
        <v>9.41</v>
      </c>
      <c r="E164" s="5" t="s">
        <v>607</v>
      </c>
      <c r="F164" s="8" t="s">
        <v>608</v>
      </c>
      <c r="G164" s="5" t="s">
        <v>610</v>
      </c>
    </row>
    <row r="165" spans="1:7" ht="15.75" customHeight="1" x14ac:dyDescent="0.25">
      <c r="A165" s="53">
        <v>43577.526388888888</v>
      </c>
      <c r="B165" s="26">
        <v>10</v>
      </c>
      <c r="C165" s="26">
        <v>0.59</v>
      </c>
      <c r="D165" s="26">
        <v>9.41</v>
      </c>
      <c r="E165" s="44" t="s">
        <v>607</v>
      </c>
      <c r="F165" s="44" t="s">
        <v>608</v>
      </c>
      <c r="G165" s="44" t="s">
        <v>610</v>
      </c>
    </row>
    <row r="166" spans="1:7" ht="15.75" customHeight="1" x14ac:dyDescent="0.25">
      <c r="A166" s="3">
        <v>43578.679166666669</v>
      </c>
      <c r="B166" s="5">
        <v>50</v>
      </c>
      <c r="C166" s="5">
        <v>1.75</v>
      </c>
      <c r="D166" s="8">
        <f>+B166-C166</f>
        <v>48.25</v>
      </c>
      <c r="E166" s="5" t="s">
        <v>602</v>
      </c>
      <c r="F166" s="8" t="s">
        <v>603</v>
      </c>
      <c r="G166" s="5" t="s">
        <v>48</v>
      </c>
    </row>
    <row r="167" spans="1:7" ht="15.75" customHeight="1" x14ac:dyDescent="0.25">
      <c r="A167" s="53">
        <v>43578.679166666669</v>
      </c>
      <c r="B167" s="26">
        <v>50</v>
      </c>
      <c r="C167" s="26">
        <v>1.75</v>
      </c>
      <c r="D167" s="26">
        <v>48.25</v>
      </c>
      <c r="E167" s="44" t="s">
        <v>602</v>
      </c>
      <c r="F167" s="44" t="s">
        <v>796</v>
      </c>
      <c r="G167" s="44" t="s">
        <v>48</v>
      </c>
    </row>
    <row r="168" spans="1:7" ht="15.75" customHeight="1" x14ac:dyDescent="0.25">
      <c r="A168" s="3">
        <v>43579.620138888888</v>
      </c>
      <c r="B168" s="5">
        <v>10</v>
      </c>
      <c r="C168" s="5">
        <v>0.59</v>
      </c>
      <c r="D168" s="8">
        <f>+B168-C168</f>
        <v>9.41</v>
      </c>
      <c r="E168" s="5" t="s">
        <v>595</v>
      </c>
      <c r="F168" s="8" t="s">
        <v>596</v>
      </c>
      <c r="G168" s="5" t="s">
        <v>598</v>
      </c>
    </row>
    <row r="169" spans="1:7" ht="15.75" customHeight="1" x14ac:dyDescent="0.25">
      <c r="A169" s="53">
        <v>43579.620138888888</v>
      </c>
      <c r="B169" s="26">
        <v>10</v>
      </c>
      <c r="C169" s="26">
        <v>0.59</v>
      </c>
      <c r="D169" s="26">
        <v>9.41</v>
      </c>
      <c r="E169" s="44" t="s">
        <v>595</v>
      </c>
      <c r="F169" s="44" t="s">
        <v>596</v>
      </c>
      <c r="G169" s="44" t="s">
        <v>598</v>
      </c>
    </row>
    <row r="170" spans="1:7" ht="15.75" customHeight="1" x14ac:dyDescent="0.25">
      <c r="A170" s="3">
        <v>43580.105555555558</v>
      </c>
      <c r="B170" s="5">
        <v>16</v>
      </c>
      <c r="C170" s="5">
        <v>0.76</v>
      </c>
      <c r="D170" s="8">
        <f>+B170-C170</f>
        <v>15.24</v>
      </c>
      <c r="E170" s="5" t="s">
        <v>586</v>
      </c>
      <c r="F170" s="8" t="s">
        <v>587</v>
      </c>
      <c r="G170" s="5" t="s">
        <v>589</v>
      </c>
    </row>
    <row r="171" spans="1:7" ht="15.75" customHeight="1" x14ac:dyDescent="0.25">
      <c r="A171" s="53">
        <v>43580.105555555558</v>
      </c>
      <c r="B171" s="26">
        <v>16</v>
      </c>
      <c r="C171" s="26">
        <v>0.76</v>
      </c>
      <c r="D171" s="26">
        <v>15.24</v>
      </c>
      <c r="E171" s="44" t="s">
        <v>586</v>
      </c>
      <c r="F171" s="44" t="s">
        <v>587</v>
      </c>
      <c r="G171" s="44" t="s">
        <v>589</v>
      </c>
    </row>
    <row r="172" spans="1:7" ht="15.75" customHeight="1" x14ac:dyDescent="0.25">
      <c r="A172" s="3">
        <v>43580.784722222219</v>
      </c>
      <c r="B172" s="5">
        <v>24</v>
      </c>
      <c r="C172" s="5">
        <v>1</v>
      </c>
      <c r="D172" s="8">
        <f>+B172-C172</f>
        <v>23</v>
      </c>
      <c r="E172" s="5" t="s">
        <v>576</v>
      </c>
      <c r="F172" s="8" t="s">
        <v>577</v>
      </c>
      <c r="G172" s="5" t="s">
        <v>579</v>
      </c>
    </row>
    <row r="173" spans="1:7" ht="15.75" customHeight="1" x14ac:dyDescent="0.25">
      <c r="A173" s="53">
        <v>43580.784722222219</v>
      </c>
      <c r="B173" s="26">
        <v>24</v>
      </c>
      <c r="C173" s="26">
        <v>1</v>
      </c>
      <c r="D173" s="26">
        <v>23</v>
      </c>
      <c r="E173" s="44" t="s">
        <v>576</v>
      </c>
      <c r="F173" s="44" t="s">
        <v>577</v>
      </c>
      <c r="G173" s="44" t="s">
        <v>579</v>
      </c>
    </row>
    <row r="174" spans="1:7" ht="15.75" customHeight="1" x14ac:dyDescent="0.25">
      <c r="A174" s="3">
        <v>43580.857638888891</v>
      </c>
      <c r="B174" s="5">
        <v>16</v>
      </c>
      <c r="C174" s="5">
        <v>0.76</v>
      </c>
      <c r="D174" s="8">
        <f>+B174-C174</f>
        <v>15.24</v>
      </c>
      <c r="E174" s="5" t="s">
        <v>570</v>
      </c>
      <c r="F174" s="8" t="s">
        <v>571</v>
      </c>
      <c r="G174" s="5" t="s">
        <v>572</v>
      </c>
    </row>
    <row r="175" spans="1:7" ht="15.75" customHeight="1" x14ac:dyDescent="0.25">
      <c r="A175" s="53">
        <v>43580.857638888891</v>
      </c>
      <c r="B175" s="26">
        <v>16</v>
      </c>
      <c r="C175" s="26">
        <v>0.76</v>
      </c>
      <c r="D175" s="26">
        <v>15.24</v>
      </c>
      <c r="E175" s="23" t="s">
        <v>570</v>
      </c>
      <c r="F175" s="23" t="s">
        <v>571</v>
      </c>
      <c r="G175" s="23" t="s">
        <v>572</v>
      </c>
    </row>
    <row r="176" spans="1:7" ht="15.75" customHeight="1" x14ac:dyDescent="0.25">
      <c r="A176" s="3">
        <v>43582.185416666667</v>
      </c>
      <c r="B176" s="5">
        <v>20</v>
      </c>
      <c r="C176" s="5">
        <v>0.88</v>
      </c>
      <c r="D176" s="8">
        <f>+B176-C176</f>
        <v>19.12</v>
      </c>
      <c r="E176" s="5" t="s">
        <v>567</v>
      </c>
      <c r="F176" s="8" t="s">
        <v>568</v>
      </c>
      <c r="G176" s="5" t="s">
        <v>569</v>
      </c>
    </row>
    <row r="177" spans="1:7" ht="15.75" customHeight="1" x14ac:dyDescent="0.25">
      <c r="A177" s="53">
        <v>43582.185416666667</v>
      </c>
      <c r="B177" s="26">
        <v>20</v>
      </c>
      <c r="C177" s="26">
        <v>0.88</v>
      </c>
      <c r="D177" s="26">
        <v>19.12</v>
      </c>
      <c r="E177" s="23" t="s">
        <v>567</v>
      </c>
      <c r="F177" s="23" t="s">
        <v>568</v>
      </c>
      <c r="G177" s="23" t="s">
        <v>569</v>
      </c>
    </row>
    <row r="178" spans="1:7" ht="15.75" customHeight="1" x14ac:dyDescent="0.25">
      <c r="A178" s="3">
        <v>43582.928472222222</v>
      </c>
      <c r="B178" s="5">
        <v>15</v>
      </c>
      <c r="C178" s="5">
        <v>0.74</v>
      </c>
      <c r="D178" s="8">
        <f>+B178-C178</f>
        <v>14.26</v>
      </c>
      <c r="E178" s="5" t="s">
        <v>563</v>
      </c>
      <c r="F178" s="8" t="s">
        <v>564</v>
      </c>
      <c r="G178" s="5" t="s">
        <v>565</v>
      </c>
    </row>
    <row r="179" spans="1:7" ht="15.75" customHeight="1" x14ac:dyDescent="0.25">
      <c r="A179" s="53">
        <v>43582.928472222222</v>
      </c>
      <c r="B179" s="26">
        <v>15</v>
      </c>
      <c r="C179" s="26">
        <v>0.74</v>
      </c>
      <c r="D179" s="26">
        <v>14.26</v>
      </c>
      <c r="E179" s="23" t="s">
        <v>563</v>
      </c>
      <c r="F179" s="23" t="s">
        <v>564</v>
      </c>
      <c r="G179" s="23" t="s">
        <v>565</v>
      </c>
    </row>
    <row r="180" spans="1:7" ht="15.75" customHeight="1" x14ac:dyDescent="0.25">
      <c r="A180" s="3">
        <v>43582.994444444441</v>
      </c>
      <c r="B180" s="5">
        <v>20</v>
      </c>
      <c r="C180" s="5">
        <v>0.88</v>
      </c>
      <c r="D180" s="8">
        <f>+B180-C180</f>
        <v>19.12</v>
      </c>
      <c r="E180" s="5" t="s">
        <v>560</v>
      </c>
      <c r="F180" s="8" t="s">
        <v>561</v>
      </c>
      <c r="G180" s="5" t="s">
        <v>562</v>
      </c>
    </row>
    <row r="181" spans="1:7" ht="15.75" customHeight="1" x14ac:dyDescent="0.25">
      <c r="A181" s="53">
        <v>43582.994444444441</v>
      </c>
      <c r="B181" s="26">
        <v>20</v>
      </c>
      <c r="C181" s="26">
        <v>0.88</v>
      </c>
      <c r="D181" s="26">
        <v>19.12</v>
      </c>
      <c r="E181" s="23" t="s">
        <v>560</v>
      </c>
      <c r="F181" s="23" t="s">
        <v>561</v>
      </c>
      <c r="G181" s="23" t="s">
        <v>562</v>
      </c>
    </row>
    <row r="182" spans="1:7" ht="15.75" customHeight="1" x14ac:dyDescent="0.25">
      <c r="A182" s="3">
        <v>43584.968055555553</v>
      </c>
      <c r="B182" s="5">
        <v>15</v>
      </c>
      <c r="C182" s="5">
        <v>0.74</v>
      </c>
      <c r="D182" s="8">
        <f>+B182-C182</f>
        <v>14.26</v>
      </c>
      <c r="E182" s="5" t="s">
        <v>323</v>
      </c>
      <c r="F182" s="8" t="s">
        <v>324</v>
      </c>
      <c r="G182" s="5" t="s">
        <v>559</v>
      </c>
    </row>
    <row r="183" spans="1:7" ht="15.75" customHeight="1" x14ac:dyDescent="0.25">
      <c r="A183" s="53">
        <v>43584.968055555553</v>
      </c>
      <c r="B183" s="26">
        <v>15</v>
      </c>
      <c r="C183" s="26">
        <v>0.74</v>
      </c>
      <c r="D183" s="26">
        <v>14.26</v>
      </c>
      <c r="E183" s="23" t="s">
        <v>323</v>
      </c>
      <c r="F183" s="23" t="s">
        <v>324</v>
      </c>
      <c r="G183" s="23" t="s">
        <v>559</v>
      </c>
    </row>
    <row r="184" spans="1:7" ht="15.75" customHeight="1" x14ac:dyDescent="0.25">
      <c r="A184" s="3">
        <v>43588.609027777777</v>
      </c>
      <c r="B184" s="5">
        <v>15</v>
      </c>
      <c r="C184" s="5">
        <v>0.74</v>
      </c>
      <c r="D184" s="8">
        <f>+B184-C184</f>
        <v>14.26</v>
      </c>
      <c r="E184" s="5" t="s">
        <v>555</v>
      </c>
      <c r="F184" s="8" t="s">
        <v>557</v>
      </c>
      <c r="G184" s="5" t="s">
        <v>558</v>
      </c>
    </row>
    <row r="185" spans="1:7" ht="15.75" customHeight="1" x14ac:dyDescent="0.25">
      <c r="A185" s="53">
        <v>43588.609027777777</v>
      </c>
      <c r="B185" s="26">
        <v>15</v>
      </c>
      <c r="C185" s="26">
        <v>0.74</v>
      </c>
      <c r="D185" s="26">
        <v>14.26</v>
      </c>
      <c r="E185" s="23" t="s">
        <v>555</v>
      </c>
      <c r="F185" s="23" t="s">
        <v>557</v>
      </c>
      <c r="G185" s="23" t="s">
        <v>558</v>
      </c>
    </row>
    <row r="186" spans="1:7" ht="15.75" customHeight="1" x14ac:dyDescent="0.25">
      <c r="A186" s="3">
        <v>43591.839583333334</v>
      </c>
      <c r="B186" s="5">
        <v>180</v>
      </c>
      <c r="C186" s="5">
        <v>5.52</v>
      </c>
      <c r="D186" s="8">
        <f>+B186-C186</f>
        <v>174.48</v>
      </c>
      <c r="E186" s="5" t="s">
        <v>549</v>
      </c>
      <c r="F186" s="8" t="s">
        <v>550</v>
      </c>
      <c r="G186" s="5" t="s">
        <v>553</v>
      </c>
    </row>
    <row r="187" spans="1:7" ht="15.75" customHeight="1" x14ac:dyDescent="0.25">
      <c r="A187" s="53">
        <v>43591.839583333334</v>
      </c>
      <c r="B187" s="26">
        <v>180</v>
      </c>
      <c r="C187" s="26">
        <v>5.52</v>
      </c>
      <c r="D187" s="26">
        <v>174.48</v>
      </c>
      <c r="E187" s="23" t="s">
        <v>549</v>
      </c>
      <c r="F187" s="23" t="s">
        <v>550</v>
      </c>
      <c r="G187" s="23" t="s">
        <v>553</v>
      </c>
    </row>
    <row r="188" spans="1:7" ht="15.75" customHeight="1" x14ac:dyDescent="0.25">
      <c r="A188" s="3">
        <v>43595.665277777778</v>
      </c>
      <c r="B188" s="5">
        <v>20</v>
      </c>
      <c r="C188" s="5">
        <v>0.88</v>
      </c>
      <c r="D188" s="8">
        <f>+B188-C188</f>
        <v>19.12</v>
      </c>
      <c r="E188" s="5" t="s">
        <v>538</v>
      </c>
      <c r="F188" s="8" t="s">
        <v>545</v>
      </c>
      <c r="G188" s="5" t="s">
        <v>546</v>
      </c>
    </row>
    <row r="189" spans="1:7" ht="15.75" customHeight="1" x14ac:dyDescent="0.25">
      <c r="A189" s="53">
        <v>43595.665277777778</v>
      </c>
      <c r="B189" s="26">
        <v>20</v>
      </c>
      <c r="C189" s="26">
        <v>0.88</v>
      </c>
      <c r="D189" s="26">
        <v>19.12</v>
      </c>
      <c r="E189" s="23" t="s">
        <v>538</v>
      </c>
      <c r="F189" s="23" t="s">
        <v>545</v>
      </c>
      <c r="G189" s="23" t="s">
        <v>546</v>
      </c>
    </row>
    <row r="190" spans="1:7" ht="15.75" customHeight="1" x14ac:dyDescent="0.25">
      <c r="A190" s="3">
        <v>43595.668055555558</v>
      </c>
      <c r="B190" s="5">
        <v>15</v>
      </c>
      <c r="C190" s="5">
        <v>0.74</v>
      </c>
      <c r="D190" s="8">
        <f>+B190-C190</f>
        <v>14.26</v>
      </c>
      <c r="E190" s="5" t="s">
        <v>538</v>
      </c>
      <c r="F190" s="8" t="s">
        <v>540</v>
      </c>
      <c r="G190" s="5" t="s">
        <v>541</v>
      </c>
    </row>
    <row r="191" spans="1:7" ht="15.75" customHeight="1" x14ac:dyDescent="0.25">
      <c r="A191" s="53">
        <v>43595.668055555558</v>
      </c>
      <c r="B191" s="26">
        <v>15</v>
      </c>
      <c r="C191" s="26">
        <v>0.74</v>
      </c>
      <c r="D191" s="26">
        <v>14.26</v>
      </c>
      <c r="E191" s="23" t="s">
        <v>538</v>
      </c>
      <c r="F191" s="23" t="s">
        <v>540</v>
      </c>
      <c r="G191" s="23" t="s">
        <v>541</v>
      </c>
    </row>
    <row r="192" spans="1:7" ht="15.75" customHeight="1" x14ac:dyDescent="0.25">
      <c r="A192" s="3">
        <v>43596.806250000001</v>
      </c>
      <c r="B192" s="5">
        <v>15</v>
      </c>
      <c r="C192" s="5">
        <v>0.74</v>
      </c>
      <c r="D192" s="8">
        <f>+B192-C192</f>
        <v>14.26</v>
      </c>
      <c r="E192" s="5" t="s">
        <v>533</v>
      </c>
      <c r="F192" s="8" t="s">
        <v>534</v>
      </c>
      <c r="G192" s="5" t="s">
        <v>535</v>
      </c>
    </row>
    <row r="193" spans="1:7" ht="15.75" customHeight="1" x14ac:dyDescent="0.25">
      <c r="A193" s="53">
        <v>43596.806250000001</v>
      </c>
      <c r="B193" s="26">
        <v>15</v>
      </c>
      <c r="C193" s="26">
        <v>0.74</v>
      </c>
      <c r="D193" s="26">
        <v>14.26</v>
      </c>
      <c r="E193" s="23" t="s">
        <v>533</v>
      </c>
      <c r="F193" s="23" t="s">
        <v>534</v>
      </c>
      <c r="G193" s="23" t="s">
        <v>535</v>
      </c>
    </row>
    <row r="194" spans="1:7" ht="15.75" customHeight="1" x14ac:dyDescent="0.25">
      <c r="A194" s="3">
        <v>43600.791666666664</v>
      </c>
      <c r="B194" s="5">
        <v>20</v>
      </c>
      <c r="C194" s="5">
        <v>0.88</v>
      </c>
      <c r="D194" s="8">
        <f>+B194-C194</f>
        <v>19.12</v>
      </c>
      <c r="E194" s="5" t="s">
        <v>179</v>
      </c>
      <c r="F194" s="8" t="s">
        <v>180</v>
      </c>
      <c r="G194" s="5" t="s">
        <v>530</v>
      </c>
    </row>
    <row r="195" spans="1:7" ht="15.75" customHeight="1" x14ac:dyDescent="0.25">
      <c r="A195" s="53">
        <v>43600.791666666664</v>
      </c>
      <c r="B195" s="26">
        <v>20</v>
      </c>
      <c r="C195" s="26">
        <v>0.88</v>
      </c>
      <c r="D195" s="26">
        <v>19.12</v>
      </c>
      <c r="E195" s="23" t="s">
        <v>179</v>
      </c>
      <c r="F195" s="23" t="s">
        <v>180</v>
      </c>
      <c r="G195" s="23" t="s">
        <v>530</v>
      </c>
    </row>
    <row r="196" spans="1:7" ht="15.75" customHeight="1" x14ac:dyDescent="0.25">
      <c r="A196" s="3">
        <v>43609.7</v>
      </c>
      <c r="B196" s="5">
        <v>5</v>
      </c>
      <c r="C196" s="5">
        <v>0.45</v>
      </c>
      <c r="D196" s="8">
        <f>+B196-C196</f>
        <v>4.55</v>
      </c>
      <c r="E196" s="5" t="s">
        <v>525</v>
      </c>
      <c r="F196" s="8" t="s">
        <v>526</v>
      </c>
      <c r="G196" s="5" t="s">
        <v>527</v>
      </c>
    </row>
    <row r="197" spans="1:7" ht="15.75" customHeight="1" x14ac:dyDescent="0.25">
      <c r="A197" s="53">
        <v>43609.7</v>
      </c>
      <c r="B197" s="26">
        <v>5</v>
      </c>
      <c r="C197" s="26">
        <v>0.45</v>
      </c>
      <c r="D197" s="26">
        <v>4.55</v>
      </c>
      <c r="E197" s="23" t="s">
        <v>525</v>
      </c>
      <c r="F197" s="23" t="s">
        <v>526</v>
      </c>
      <c r="G197" s="23" t="s">
        <v>527</v>
      </c>
    </row>
    <row r="198" spans="1:7" ht="15.75" customHeight="1" x14ac:dyDescent="0.25">
      <c r="A198" s="3">
        <v>43620.005555555559</v>
      </c>
      <c r="B198" s="5">
        <v>40</v>
      </c>
      <c r="C198" s="5">
        <v>1.46</v>
      </c>
      <c r="D198" s="8">
        <f>+B198-C198</f>
        <v>38.54</v>
      </c>
      <c r="E198" s="5" t="s">
        <v>521</v>
      </c>
      <c r="F198" s="8" t="s">
        <v>522</v>
      </c>
      <c r="G198" s="5" t="s">
        <v>524</v>
      </c>
    </row>
    <row r="199" spans="1:7" ht="15.75" customHeight="1" x14ac:dyDescent="0.25">
      <c r="A199" s="53">
        <v>43620.005555555559</v>
      </c>
      <c r="B199" s="26">
        <v>40</v>
      </c>
      <c r="C199" s="26">
        <v>1.46</v>
      </c>
      <c r="D199" s="26">
        <v>38.54</v>
      </c>
      <c r="E199" s="23" t="s">
        <v>521</v>
      </c>
      <c r="F199" s="23" t="s">
        <v>522</v>
      </c>
      <c r="G199" s="23" t="s">
        <v>524</v>
      </c>
    </row>
    <row r="200" spans="1:7" ht="15.75" customHeight="1" x14ac:dyDescent="0.25">
      <c r="A200" s="3">
        <v>43620.629861111112</v>
      </c>
      <c r="B200" s="5">
        <v>7</v>
      </c>
      <c r="C200" s="5">
        <v>0.5</v>
      </c>
      <c r="D200" s="8">
        <f>+B200-C200</f>
        <v>6.5</v>
      </c>
      <c r="E200" s="5" t="s">
        <v>518</v>
      </c>
      <c r="F200" s="8" t="s">
        <v>519</v>
      </c>
      <c r="G200" s="5" t="s">
        <v>520</v>
      </c>
    </row>
    <row r="201" spans="1:7" ht="15.75" customHeight="1" x14ac:dyDescent="0.25">
      <c r="A201" s="53">
        <v>43620.629861111112</v>
      </c>
      <c r="B201" s="26">
        <v>7</v>
      </c>
      <c r="C201" s="26">
        <v>0.5</v>
      </c>
      <c r="D201" s="26">
        <v>6.5</v>
      </c>
      <c r="E201" s="23" t="s">
        <v>518</v>
      </c>
      <c r="F201" s="23" t="s">
        <v>519</v>
      </c>
      <c r="G201" s="23" t="s">
        <v>520</v>
      </c>
    </row>
    <row r="202" spans="1:7" ht="15.75" customHeight="1" x14ac:dyDescent="0.25">
      <c r="A202" s="3">
        <v>43620.708333333336</v>
      </c>
      <c r="B202" s="5">
        <v>7</v>
      </c>
      <c r="C202" s="5">
        <v>0.5</v>
      </c>
      <c r="D202" s="8">
        <f>+B202-C202</f>
        <v>6.5</v>
      </c>
      <c r="E202" s="5" t="s">
        <v>515</v>
      </c>
      <c r="F202" s="8" t="s">
        <v>516</v>
      </c>
      <c r="G202" s="5" t="s">
        <v>517</v>
      </c>
    </row>
    <row r="203" spans="1:7" ht="15.75" customHeight="1" x14ac:dyDescent="0.25">
      <c r="A203" s="53">
        <v>43620.708333333336</v>
      </c>
      <c r="B203" s="26">
        <v>7</v>
      </c>
      <c r="C203" s="26">
        <v>0.5</v>
      </c>
      <c r="D203" s="26">
        <v>6.5</v>
      </c>
      <c r="E203" s="23" t="s">
        <v>515</v>
      </c>
      <c r="F203" s="23" t="s">
        <v>516</v>
      </c>
      <c r="G203" s="23" t="s">
        <v>517</v>
      </c>
    </row>
    <row r="204" spans="1:7" ht="15.75" customHeight="1" x14ac:dyDescent="0.25">
      <c r="A204" s="3">
        <v>43622.563194444447</v>
      </c>
      <c r="B204" s="5">
        <v>7</v>
      </c>
      <c r="C204" s="5">
        <v>0.5</v>
      </c>
      <c r="D204" s="8">
        <f>+B204-C204</f>
        <v>6.5</v>
      </c>
      <c r="E204" s="5" t="s">
        <v>512</v>
      </c>
      <c r="F204" s="8" t="s">
        <v>513</v>
      </c>
      <c r="G204" s="5" t="s">
        <v>514</v>
      </c>
    </row>
    <row r="205" spans="1:7" ht="15.75" customHeight="1" x14ac:dyDescent="0.25">
      <c r="A205" s="53">
        <v>43622.563194444447</v>
      </c>
      <c r="B205" s="26">
        <v>7</v>
      </c>
      <c r="C205" s="26">
        <v>0.5</v>
      </c>
      <c r="D205" s="26">
        <v>6.5</v>
      </c>
      <c r="E205" s="23" t="s">
        <v>512</v>
      </c>
      <c r="F205" s="23" t="s">
        <v>513</v>
      </c>
      <c r="G205" s="23" t="s">
        <v>514</v>
      </c>
    </row>
    <row r="206" spans="1:7" ht="15.75" customHeight="1" x14ac:dyDescent="0.25">
      <c r="A206" s="3">
        <v>43624.056944444441</v>
      </c>
      <c r="B206" s="5">
        <v>20</v>
      </c>
      <c r="C206" s="5">
        <v>0.88</v>
      </c>
      <c r="D206" s="8">
        <f>+B206-C206</f>
        <v>19.12</v>
      </c>
      <c r="E206" s="5" t="s">
        <v>509</v>
      </c>
      <c r="F206" s="8" t="s">
        <v>510</v>
      </c>
      <c r="G206" s="5" t="s">
        <v>511</v>
      </c>
    </row>
    <row r="207" spans="1:7" ht="15.75" customHeight="1" x14ac:dyDescent="0.25">
      <c r="A207" s="53">
        <v>43624.056944444441</v>
      </c>
      <c r="B207" s="26">
        <v>20</v>
      </c>
      <c r="C207" s="26">
        <v>0.88</v>
      </c>
      <c r="D207" s="26">
        <v>19.12</v>
      </c>
      <c r="E207" s="23" t="s">
        <v>509</v>
      </c>
      <c r="F207" s="23" t="s">
        <v>510</v>
      </c>
      <c r="G207" s="23" t="s">
        <v>511</v>
      </c>
    </row>
    <row r="208" spans="1:7" ht="15.75" customHeight="1" x14ac:dyDescent="0.25">
      <c r="A208" s="3">
        <v>43630.074305555558</v>
      </c>
      <c r="B208" s="5">
        <v>7</v>
      </c>
      <c r="C208" s="5">
        <v>0.5</v>
      </c>
      <c r="D208" s="8">
        <f>+B208-C208</f>
        <v>6.5</v>
      </c>
      <c r="E208" s="5" t="s">
        <v>179</v>
      </c>
      <c r="F208" s="8" t="s">
        <v>180</v>
      </c>
      <c r="G208" s="5" t="s">
        <v>508</v>
      </c>
    </row>
    <row r="209" spans="1:7" ht="15.75" customHeight="1" x14ac:dyDescent="0.25">
      <c r="A209" s="53">
        <v>43630.074305555558</v>
      </c>
      <c r="B209" s="26">
        <v>7</v>
      </c>
      <c r="C209" s="26">
        <v>0.5</v>
      </c>
      <c r="D209" s="26">
        <v>6.5</v>
      </c>
      <c r="E209" s="23" t="s">
        <v>179</v>
      </c>
      <c r="F209" s="23" t="s">
        <v>180</v>
      </c>
      <c r="G209" s="23" t="s">
        <v>508</v>
      </c>
    </row>
    <row r="210" spans="1:7" ht="15.75" customHeight="1" x14ac:dyDescent="0.25">
      <c r="A210" s="3">
        <v>43630.491666666669</v>
      </c>
      <c r="B210" s="5">
        <v>7</v>
      </c>
      <c r="C210" s="5">
        <v>0.5</v>
      </c>
      <c r="D210" s="8">
        <f>+B210-C210</f>
        <v>6.5</v>
      </c>
      <c r="E210" s="5" t="s">
        <v>482</v>
      </c>
      <c r="F210" s="8" t="s">
        <v>483</v>
      </c>
      <c r="G210" s="5" t="s">
        <v>507</v>
      </c>
    </row>
    <row r="211" spans="1:7" ht="15.75" customHeight="1" x14ac:dyDescent="0.25">
      <c r="A211" s="53">
        <v>43630.491666666669</v>
      </c>
      <c r="B211" s="26">
        <v>7</v>
      </c>
      <c r="C211" s="26">
        <v>0.5</v>
      </c>
      <c r="D211" s="26">
        <v>6.5</v>
      </c>
      <c r="E211" s="23" t="s">
        <v>482</v>
      </c>
      <c r="F211" s="23" t="s">
        <v>483</v>
      </c>
      <c r="G211" s="23" t="s">
        <v>507</v>
      </c>
    </row>
    <row r="212" spans="1:7" ht="15.75" customHeight="1" x14ac:dyDescent="0.25">
      <c r="A212" s="3">
        <v>43630.493055555555</v>
      </c>
      <c r="B212" s="5">
        <v>55</v>
      </c>
      <c r="C212" s="5">
        <v>1.9</v>
      </c>
      <c r="D212" s="8">
        <f>+B212-C212</f>
        <v>53.1</v>
      </c>
      <c r="E212" s="5" t="s">
        <v>482</v>
      </c>
      <c r="F212" s="8" t="s">
        <v>483</v>
      </c>
      <c r="G212" s="5" t="s">
        <v>505</v>
      </c>
    </row>
    <row r="213" spans="1:7" ht="15.75" customHeight="1" x14ac:dyDescent="0.25">
      <c r="A213" s="53">
        <v>43630.493055555555</v>
      </c>
      <c r="B213" s="26">
        <v>55</v>
      </c>
      <c r="C213" s="26">
        <v>1.9</v>
      </c>
      <c r="D213" s="26">
        <v>53.1</v>
      </c>
      <c r="E213" s="23" t="s">
        <v>482</v>
      </c>
      <c r="F213" s="23" t="s">
        <v>483</v>
      </c>
      <c r="G213" s="23" t="s">
        <v>505</v>
      </c>
    </row>
    <row r="214" spans="1:7" ht="15.75" customHeight="1" x14ac:dyDescent="0.25">
      <c r="A214" s="3">
        <v>43635.102083333331</v>
      </c>
      <c r="B214" s="5">
        <v>10</v>
      </c>
      <c r="C214" s="5">
        <v>0.59</v>
      </c>
      <c r="D214" s="8">
        <f>+B214-C214</f>
        <v>9.41</v>
      </c>
      <c r="E214" s="5" t="s">
        <v>501</v>
      </c>
      <c r="F214" s="8" t="s">
        <v>502</v>
      </c>
      <c r="G214" s="5" t="s">
        <v>503</v>
      </c>
    </row>
    <row r="215" spans="1:7" ht="15.75" customHeight="1" x14ac:dyDescent="0.25">
      <c r="A215" s="53">
        <v>43635.102083333331</v>
      </c>
      <c r="B215" s="26">
        <v>10</v>
      </c>
      <c r="C215" s="26">
        <v>0.59</v>
      </c>
      <c r="D215" s="26">
        <v>9.41</v>
      </c>
      <c r="E215" s="23" t="s">
        <v>501</v>
      </c>
      <c r="F215" s="23" t="s">
        <v>502</v>
      </c>
      <c r="G215" s="23" t="s">
        <v>503</v>
      </c>
    </row>
    <row r="216" spans="1:7" ht="15.75" customHeight="1" x14ac:dyDescent="0.25">
      <c r="A216" s="3">
        <v>43636.5625</v>
      </c>
      <c r="B216" s="5">
        <v>20</v>
      </c>
      <c r="C216" s="5">
        <v>0.88</v>
      </c>
      <c r="D216" s="8">
        <f>+B216-C216</f>
        <v>19.12</v>
      </c>
      <c r="E216" s="5" t="s">
        <v>498</v>
      </c>
      <c r="F216" s="8" t="s">
        <v>499</v>
      </c>
      <c r="G216" s="5" t="s">
        <v>500</v>
      </c>
    </row>
    <row r="217" spans="1:7" ht="15.75" customHeight="1" x14ac:dyDescent="0.25">
      <c r="A217" s="53">
        <v>43636.5625</v>
      </c>
      <c r="B217" s="26">
        <v>20</v>
      </c>
      <c r="C217" s="26">
        <v>0.88</v>
      </c>
      <c r="D217" s="26">
        <v>19.12</v>
      </c>
      <c r="E217" s="23" t="s">
        <v>498</v>
      </c>
      <c r="F217" s="23" t="s">
        <v>499</v>
      </c>
      <c r="G217" s="23" t="s">
        <v>500</v>
      </c>
    </row>
    <row r="218" spans="1:7" ht="15.75" customHeight="1" x14ac:dyDescent="0.25">
      <c r="A218" s="3">
        <v>43637.624305555553</v>
      </c>
      <c r="B218" s="5">
        <v>10</v>
      </c>
      <c r="C218" s="5">
        <v>0.59</v>
      </c>
      <c r="D218" s="8">
        <f>+B218-C218</f>
        <v>9.41</v>
      </c>
      <c r="E218" s="5" t="s">
        <v>493</v>
      </c>
      <c r="F218" s="8" t="s">
        <v>494</v>
      </c>
      <c r="G218" s="5" t="s">
        <v>496</v>
      </c>
    </row>
    <row r="219" spans="1:7" ht="15.75" customHeight="1" x14ac:dyDescent="0.25">
      <c r="A219" s="53">
        <v>43637.624305555553</v>
      </c>
      <c r="B219" s="26">
        <v>10</v>
      </c>
      <c r="C219" s="26">
        <v>0.59</v>
      </c>
      <c r="D219" s="26">
        <v>9.41</v>
      </c>
      <c r="E219" s="23" t="s">
        <v>493</v>
      </c>
      <c r="F219" s="23" t="s">
        <v>494</v>
      </c>
      <c r="G219" s="23" t="s">
        <v>496</v>
      </c>
    </row>
    <row r="220" spans="1:7" ht="15.75" customHeight="1" x14ac:dyDescent="0.25">
      <c r="A220" s="3">
        <v>43637.790277777778</v>
      </c>
      <c r="B220" s="5">
        <v>10</v>
      </c>
      <c r="C220" s="5">
        <v>0.59</v>
      </c>
      <c r="D220" s="8">
        <f>+B220-C220</f>
        <v>9.41</v>
      </c>
      <c r="E220" s="5" t="s">
        <v>490</v>
      </c>
      <c r="F220" s="8" t="s">
        <v>491</v>
      </c>
      <c r="G220" s="5" t="s">
        <v>492</v>
      </c>
    </row>
    <row r="221" spans="1:7" ht="15.75" customHeight="1" x14ac:dyDescent="0.25">
      <c r="A221" s="53">
        <v>43637.790277777778</v>
      </c>
      <c r="B221" s="26">
        <v>10</v>
      </c>
      <c r="C221" s="26">
        <v>0.59</v>
      </c>
      <c r="D221" s="26">
        <v>9.41</v>
      </c>
      <c r="E221" s="23" t="s">
        <v>490</v>
      </c>
      <c r="F221" s="23" t="s">
        <v>491</v>
      </c>
      <c r="G221" s="23" t="s">
        <v>492</v>
      </c>
    </row>
    <row r="222" spans="1:7" ht="15.75" customHeight="1" x14ac:dyDescent="0.25">
      <c r="A222" s="3">
        <v>43638.635416666664</v>
      </c>
      <c r="B222" s="5">
        <v>7</v>
      </c>
      <c r="C222" s="5">
        <v>0.5</v>
      </c>
      <c r="D222" s="8">
        <f>+B222-C222</f>
        <v>6.5</v>
      </c>
      <c r="E222" s="5" t="s">
        <v>482</v>
      </c>
      <c r="F222" s="8" t="s">
        <v>483</v>
      </c>
      <c r="G222" s="5" t="s">
        <v>489</v>
      </c>
    </row>
    <row r="223" spans="1:7" ht="15.75" customHeight="1" x14ac:dyDescent="0.25">
      <c r="A223" s="53">
        <v>43638.635416666664</v>
      </c>
      <c r="B223" s="26">
        <v>7</v>
      </c>
      <c r="C223" s="26">
        <v>0.5</v>
      </c>
      <c r="D223" s="26">
        <v>6.5</v>
      </c>
      <c r="E223" s="23" t="s">
        <v>482</v>
      </c>
      <c r="F223" s="23" t="s">
        <v>483</v>
      </c>
      <c r="G223" s="23" t="s">
        <v>489</v>
      </c>
    </row>
    <row r="224" spans="1:7" ht="15.75" customHeight="1" x14ac:dyDescent="0.25">
      <c r="A224" s="53">
        <v>43641.627083333333</v>
      </c>
      <c r="B224" s="26">
        <v>10</v>
      </c>
      <c r="C224" s="26">
        <v>0.59</v>
      </c>
      <c r="D224" s="26">
        <v>9.41</v>
      </c>
      <c r="E224" s="23" t="s">
        <v>774</v>
      </c>
      <c r="F224" s="23" t="s">
        <v>775</v>
      </c>
      <c r="G224" s="23" t="s">
        <v>776</v>
      </c>
    </row>
    <row r="225" spans="1:7" ht="15.75" customHeight="1" x14ac:dyDescent="0.25">
      <c r="A225" s="53">
        <v>43655.65</v>
      </c>
      <c r="B225" s="26">
        <v>7</v>
      </c>
      <c r="C225" s="26">
        <v>0.5</v>
      </c>
      <c r="D225" s="26">
        <v>6.5</v>
      </c>
      <c r="E225" s="23" t="s">
        <v>555</v>
      </c>
      <c r="F225" s="23" t="s">
        <v>557</v>
      </c>
      <c r="G225" s="23" t="s">
        <v>772</v>
      </c>
    </row>
    <row r="226" spans="1:7" ht="15.75" customHeight="1" x14ac:dyDescent="0.25">
      <c r="A226" s="53">
        <v>43659.84375</v>
      </c>
      <c r="B226" s="26">
        <v>20</v>
      </c>
      <c r="C226" s="26">
        <v>0.88</v>
      </c>
      <c r="D226" s="26">
        <v>19.12</v>
      </c>
      <c r="E226" s="23" t="s">
        <v>445</v>
      </c>
      <c r="F226" s="23" t="s">
        <v>769</v>
      </c>
      <c r="G226" s="23" t="s">
        <v>770</v>
      </c>
    </row>
    <row r="227" spans="1:7" ht="15.75" customHeight="1" x14ac:dyDescent="0.25">
      <c r="A227" s="53">
        <v>43661.771527777775</v>
      </c>
      <c r="B227" s="26">
        <v>15</v>
      </c>
      <c r="C227" s="26">
        <v>0.74</v>
      </c>
      <c r="D227" s="26">
        <v>14.26</v>
      </c>
      <c r="E227" s="23" t="s">
        <v>671</v>
      </c>
      <c r="F227" s="23" t="s">
        <v>673</v>
      </c>
      <c r="G227" s="23" t="s">
        <v>764</v>
      </c>
    </row>
    <row r="228" spans="1:7" ht="15.75" customHeight="1" x14ac:dyDescent="0.25">
      <c r="A228" s="53">
        <v>43665.900694444441</v>
      </c>
      <c r="B228" s="26">
        <v>10</v>
      </c>
      <c r="C228" s="26">
        <v>0.59</v>
      </c>
      <c r="D228" s="26">
        <v>9.41</v>
      </c>
      <c r="E228" s="23" t="s">
        <v>757</v>
      </c>
      <c r="F228" s="23" t="s">
        <v>758</v>
      </c>
      <c r="G228" s="23" t="s">
        <v>759</v>
      </c>
    </row>
    <row r="229" spans="1:7" ht="15.75" customHeight="1" x14ac:dyDescent="0.25">
      <c r="A229" s="53">
        <v>43666.363194444442</v>
      </c>
      <c r="B229" s="26">
        <v>10</v>
      </c>
      <c r="C229" s="26">
        <v>0.59</v>
      </c>
      <c r="D229" s="26">
        <v>9.41</v>
      </c>
      <c r="E229" s="23" t="s">
        <v>493</v>
      </c>
      <c r="F229" s="23" t="s">
        <v>754</v>
      </c>
      <c r="G229" s="23" t="s">
        <v>756</v>
      </c>
    </row>
    <row r="230" spans="1:7" ht="15.75" customHeight="1" x14ac:dyDescent="0.25">
      <c r="A230" s="53">
        <v>43670.931944444441</v>
      </c>
      <c r="B230" s="26">
        <v>20</v>
      </c>
      <c r="C230" s="26">
        <v>0.88</v>
      </c>
      <c r="D230" s="26">
        <v>19.12</v>
      </c>
      <c r="E230" s="23" t="s">
        <v>751</v>
      </c>
      <c r="F230" s="23" t="s">
        <v>752</v>
      </c>
      <c r="G230" s="23" t="s">
        <v>753</v>
      </c>
    </row>
    <row r="231" spans="1:7" ht="15.75" customHeight="1" x14ac:dyDescent="0.25">
      <c r="A231" s="53">
        <v>43674.416666666664</v>
      </c>
      <c r="B231" s="26">
        <v>15</v>
      </c>
      <c r="C231" s="26">
        <v>0.74</v>
      </c>
      <c r="D231" s="26">
        <v>14.26</v>
      </c>
      <c r="E231" s="23" t="s">
        <v>342</v>
      </c>
      <c r="F231" s="23" t="s">
        <v>748</v>
      </c>
      <c r="G231" s="23" t="s">
        <v>749</v>
      </c>
    </row>
    <row r="232" spans="1:7" ht="15.75" customHeight="1" x14ac:dyDescent="0.25">
      <c r="A232" s="53">
        <v>43679.543749999997</v>
      </c>
      <c r="B232" s="26">
        <v>10</v>
      </c>
      <c r="C232" s="26">
        <v>0.59</v>
      </c>
      <c r="D232" s="26">
        <v>9.41</v>
      </c>
      <c r="E232" s="23" t="s">
        <v>745</v>
      </c>
      <c r="F232" s="23" t="s">
        <v>746</v>
      </c>
      <c r="G232" s="23" t="s">
        <v>747</v>
      </c>
    </row>
    <row r="233" spans="1:7" ht="15.75" customHeight="1" x14ac:dyDescent="0.25">
      <c r="A233" s="53">
        <v>43680.047222222223</v>
      </c>
      <c r="B233" s="26">
        <v>10</v>
      </c>
      <c r="C233" s="26">
        <v>0.59</v>
      </c>
      <c r="D233" s="26">
        <v>9.41</v>
      </c>
      <c r="E233" s="23" t="s">
        <v>740</v>
      </c>
      <c r="F233" s="23" t="s">
        <v>741</v>
      </c>
      <c r="G233" s="23" t="s">
        <v>743</v>
      </c>
    </row>
    <row r="234" spans="1:7" ht="15.75" customHeight="1" x14ac:dyDescent="0.25">
      <c r="A234" s="53">
        <v>43690.618750000001</v>
      </c>
      <c r="B234" s="26">
        <v>15</v>
      </c>
      <c r="C234" s="26">
        <v>0.74</v>
      </c>
      <c r="D234" s="26">
        <v>14.26</v>
      </c>
      <c r="E234" s="23" t="s">
        <v>736</v>
      </c>
      <c r="F234" s="23" t="s">
        <v>737</v>
      </c>
      <c r="G234" s="23" t="s">
        <v>738</v>
      </c>
    </row>
    <row r="235" spans="1:7" ht="15.75" customHeight="1" x14ac:dyDescent="0.25">
      <c r="A235" s="53">
        <v>43691.884027777778</v>
      </c>
      <c r="B235" s="26">
        <v>30</v>
      </c>
      <c r="C235" s="26">
        <v>1.17</v>
      </c>
      <c r="D235" s="26">
        <v>28.83</v>
      </c>
      <c r="E235" s="23" t="s">
        <v>732</v>
      </c>
      <c r="F235" s="23" t="s">
        <v>733</v>
      </c>
      <c r="G235" s="23" t="s">
        <v>734</v>
      </c>
    </row>
    <row r="236" spans="1:7" ht="15.75" customHeight="1" x14ac:dyDescent="0.25">
      <c r="A236" s="53">
        <v>43693.088888888888</v>
      </c>
      <c r="B236" s="26">
        <v>30</v>
      </c>
      <c r="C236" s="26">
        <v>1.17</v>
      </c>
      <c r="D236" s="26">
        <v>28.83</v>
      </c>
      <c r="E236" s="23" t="s">
        <v>213</v>
      </c>
      <c r="F236" s="23" t="s">
        <v>729</v>
      </c>
      <c r="G236" s="23" t="s">
        <v>730</v>
      </c>
    </row>
    <row r="237" spans="1:7" ht="15.75" customHeight="1" x14ac:dyDescent="0.25">
      <c r="A237" s="53">
        <v>43693.612500000003</v>
      </c>
      <c r="B237" s="26">
        <v>15</v>
      </c>
      <c r="C237" s="26">
        <v>0.74</v>
      </c>
      <c r="D237" s="26">
        <v>14.26</v>
      </c>
      <c r="E237" s="23" t="s">
        <v>518</v>
      </c>
      <c r="F237" s="23" t="s">
        <v>519</v>
      </c>
      <c r="G237" s="23" t="s">
        <v>728</v>
      </c>
    </row>
    <row r="238" spans="1:7" ht="15.75" customHeight="1" x14ac:dyDescent="0.25">
      <c r="A238" s="53">
        <v>43695.648611111108</v>
      </c>
      <c r="B238" s="26">
        <v>15</v>
      </c>
      <c r="C238" s="26">
        <v>0.74</v>
      </c>
      <c r="D238" s="26">
        <v>14.26</v>
      </c>
      <c r="E238" s="23" t="s">
        <v>299</v>
      </c>
      <c r="F238" s="23" t="s">
        <v>300</v>
      </c>
      <c r="G238" s="23" t="s">
        <v>727</v>
      </c>
    </row>
    <row r="239" spans="1:7" ht="15.75" customHeight="1" x14ac:dyDescent="0.25">
      <c r="A239" s="53">
        <v>43697.453472222223</v>
      </c>
      <c r="B239" s="26">
        <v>20</v>
      </c>
      <c r="C239" s="26">
        <v>0.88</v>
      </c>
      <c r="D239" s="26">
        <v>19.12</v>
      </c>
      <c r="E239" s="23" t="s">
        <v>719</v>
      </c>
      <c r="F239" s="23" t="s">
        <v>721</v>
      </c>
      <c r="G239" s="23" t="s">
        <v>726</v>
      </c>
    </row>
    <row r="240" spans="1:7" ht="15.75" customHeight="1" x14ac:dyDescent="0.25">
      <c r="A240" s="53">
        <v>43697.457638888889</v>
      </c>
      <c r="B240" s="26">
        <v>20</v>
      </c>
      <c r="C240" s="26">
        <v>0.88</v>
      </c>
      <c r="D240" s="26">
        <v>19.12</v>
      </c>
      <c r="E240" s="23" t="s">
        <v>719</v>
      </c>
      <c r="F240" s="23" t="s">
        <v>721</v>
      </c>
      <c r="G240" s="23" t="s">
        <v>723</v>
      </c>
    </row>
    <row r="241" spans="1:7" ht="15.75" customHeight="1" x14ac:dyDescent="0.25">
      <c r="A241" s="53">
        <v>43717.73333333333</v>
      </c>
      <c r="B241" s="26">
        <v>40</v>
      </c>
      <c r="C241" s="26">
        <v>1.46</v>
      </c>
      <c r="D241" s="26">
        <v>38.54</v>
      </c>
      <c r="E241" s="23" t="s">
        <v>482</v>
      </c>
      <c r="F241" s="23" t="s">
        <v>717</v>
      </c>
      <c r="G241" s="23" t="s">
        <v>718</v>
      </c>
    </row>
    <row r="242" spans="1:7" ht="15.75" customHeight="1" x14ac:dyDescent="0.25">
      <c r="A242" s="53">
        <v>43724.591666666667</v>
      </c>
      <c r="B242" s="26">
        <v>10</v>
      </c>
      <c r="C242" s="26">
        <v>0.59</v>
      </c>
      <c r="D242" s="26">
        <v>9.41</v>
      </c>
      <c r="E242" s="23" t="s">
        <v>714</v>
      </c>
      <c r="F242" s="23" t="s">
        <v>715</v>
      </c>
      <c r="G242" s="23" t="s">
        <v>716</v>
      </c>
    </row>
    <row r="243" spans="1:7" ht="15.75" customHeight="1" x14ac:dyDescent="0.25">
      <c r="A243" s="53">
        <v>43729.070833333331</v>
      </c>
      <c r="B243" s="26">
        <v>20</v>
      </c>
      <c r="C243" s="26">
        <v>0.88</v>
      </c>
      <c r="D243" s="26">
        <v>19.12</v>
      </c>
      <c r="E243" s="23" t="s">
        <v>711</v>
      </c>
      <c r="F243" s="23" t="s">
        <v>712</v>
      </c>
      <c r="G243" s="23" t="s">
        <v>713</v>
      </c>
    </row>
    <row r="244" spans="1:7" ht="15.75" customHeight="1" x14ac:dyDescent="0.25">
      <c r="A244" s="53">
        <v>43731.013888888891</v>
      </c>
      <c r="B244" s="26">
        <v>20</v>
      </c>
      <c r="C244" s="26">
        <v>0.88</v>
      </c>
      <c r="D244" s="26">
        <v>19.12</v>
      </c>
      <c r="E244" s="23" t="s">
        <v>707</v>
      </c>
      <c r="F244" s="23" t="s">
        <v>708</v>
      </c>
      <c r="G244" s="23" t="s">
        <v>709</v>
      </c>
    </row>
    <row r="245" spans="1:7" ht="15.75" customHeight="1" x14ac:dyDescent="0.25">
      <c r="A245" s="53">
        <v>43741.580555555556</v>
      </c>
      <c r="B245" s="26">
        <v>20</v>
      </c>
      <c r="C245" s="26">
        <v>0.88</v>
      </c>
      <c r="D245" s="26">
        <v>19.12</v>
      </c>
      <c r="E245" s="23" t="s">
        <v>704</v>
      </c>
      <c r="F245" s="23" t="s">
        <v>705</v>
      </c>
      <c r="G245" s="23" t="s">
        <v>706</v>
      </c>
    </row>
    <row r="246" spans="1:7" ht="15.75" customHeight="1" x14ac:dyDescent="0.25">
      <c r="A246" s="53">
        <v>43741.887499999997</v>
      </c>
      <c r="B246" s="26">
        <v>40</v>
      </c>
      <c r="C246" s="26">
        <v>1.46</v>
      </c>
      <c r="D246" s="26">
        <v>38.54</v>
      </c>
      <c r="E246" s="23" t="s">
        <v>702</v>
      </c>
      <c r="F246" s="23" t="s">
        <v>700</v>
      </c>
      <c r="G246" s="23" t="s">
        <v>703</v>
      </c>
    </row>
    <row r="247" spans="1:7" ht="15.75" customHeight="1" x14ac:dyDescent="0.25">
      <c r="A247" s="53">
        <v>43746.633333333331</v>
      </c>
      <c r="B247" s="26">
        <v>30</v>
      </c>
      <c r="C247" s="26">
        <v>1.17</v>
      </c>
      <c r="D247" s="26">
        <v>28.83</v>
      </c>
      <c r="E247" s="23" t="s">
        <v>699</v>
      </c>
      <c r="F247" s="23" t="s">
        <v>700</v>
      </c>
      <c r="G247" s="23" t="s">
        <v>701</v>
      </c>
    </row>
    <row r="248" spans="1:7" ht="15.75" customHeight="1" x14ac:dyDescent="0.25">
      <c r="A248" s="53">
        <v>43753.699305555558</v>
      </c>
      <c r="B248" s="26">
        <v>20</v>
      </c>
      <c r="C248" s="26">
        <v>0.88</v>
      </c>
      <c r="D248" s="26">
        <v>19.12</v>
      </c>
      <c r="E248" s="23" t="s">
        <v>696</v>
      </c>
      <c r="F248" s="23" t="s">
        <v>697</v>
      </c>
      <c r="G248" s="23" t="s">
        <v>698</v>
      </c>
    </row>
    <row r="249" spans="1:7" ht="15.75" customHeight="1" x14ac:dyDescent="0.25">
      <c r="A249" s="53">
        <v>43761.743750000001</v>
      </c>
      <c r="B249" s="26">
        <v>20</v>
      </c>
      <c r="C249" s="26">
        <v>0.88</v>
      </c>
      <c r="D249" s="26">
        <f>+B249-C249</f>
        <v>19.12</v>
      </c>
      <c r="E249" s="44" t="s">
        <v>805</v>
      </c>
      <c r="F249" s="44" t="s">
        <v>806</v>
      </c>
      <c r="G249" s="44" t="s">
        <v>807</v>
      </c>
    </row>
    <row r="250" spans="1:7" ht="15.75" customHeight="1" x14ac:dyDescent="0.25">
      <c r="A250" s="53">
        <v>43765.818055555559</v>
      </c>
      <c r="B250" s="26">
        <v>20</v>
      </c>
      <c r="C250" s="26">
        <v>0.88</v>
      </c>
      <c r="D250" s="26">
        <f t="shared" ref="D250:D305" si="4">+B250-C250</f>
        <v>19.12</v>
      </c>
      <c r="E250" s="44" t="s">
        <v>808</v>
      </c>
      <c r="F250" s="44" t="s">
        <v>809</v>
      </c>
      <c r="G250" s="44" t="s">
        <v>810</v>
      </c>
    </row>
    <row r="251" spans="1:7" ht="15.75" customHeight="1" x14ac:dyDescent="0.25">
      <c r="A251" s="53">
        <v>43765.979861111111</v>
      </c>
      <c r="B251" s="26">
        <v>20</v>
      </c>
      <c r="C251" s="26">
        <v>0.88</v>
      </c>
      <c r="D251" s="26">
        <f t="shared" si="4"/>
        <v>19.12</v>
      </c>
      <c r="E251" s="44" t="s">
        <v>811</v>
      </c>
      <c r="F251" s="44" t="s">
        <v>812</v>
      </c>
      <c r="G251" s="44" t="s">
        <v>813</v>
      </c>
    </row>
    <row r="252" spans="1:7" ht="15.75" customHeight="1" x14ac:dyDescent="0.25">
      <c r="A252" s="53">
        <v>43765.98333333333</v>
      </c>
      <c r="B252" s="26">
        <v>20</v>
      </c>
      <c r="C252" s="26">
        <v>0.88</v>
      </c>
      <c r="D252" s="26">
        <f t="shared" si="4"/>
        <v>19.12</v>
      </c>
      <c r="E252" s="44" t="s">
        <v>814</v>
      </c>
      <c r="F252" s="44" t="s">
        <v>812</v>
      </c>
      <c r="G252" s="44" t="s">
        <v>815</v>
      </c>
    </row>
    <row r="253" spans="1:7" ht="15.75" customHeight="1" x14ac:dyDescent="0.25">
      <c r="A253" s="53">
        <v>43765.988194444442</v>
      </c>
      <c r="B253" s="26">
        <v>20</v>
      </c>
      <c r="C253" s="26">
        <v>0.88</v>
      </c>
      <c r="D253" s="26">
        <f t="shared" si="4"/>
        <v>19.12</v>
      </c>
      <c r="E253" s="44" t="s">
        <v>816</v>
      </c>
      <c r="F253" s="44" t="s">
        <v>817</v>
      </c>
      <c r="G253" s="44" t="s">
        <v>818</v>
      </c>
    </row>
    <row r="254" spans="1:7" ht="15.75" customHeight="1" x14ac:dyDescent="0.25">
      <c r="A254" s="53">
        <v>43768.591666666667</v>
      </c>
      <c r="B254" s="26">
        <v>40</v>
      </c>
      <c r="C254" s="26">
        <v>1.46</v>
      </c>
      <c r="D254" s="26">
        <f t="shared" si="4"/>
        <v>38.54</v>
      </c>
      <c r="E254" s="44" t="s">
        <v>819</v>
      </c>
      <c r="F254" s="44" t="s">
        <v>820</v>
      </c>
      <c r="G254" s="44" t="s">
        <v>821</v>
      </c>
    </row>
    <row r="255" spans="1:7" ht="15.75" customHeight="1" x14ac:dyDescent="0.25">
      <c r="A255" s="53">
        <v>43768.59375</v>
      </c>
      <c r="B255" s="26">
        <v>40</v>
      </c>
      <c r="C255" s="26">
        <v>1.46</v>
      </c>
      <c r="D255" s="26">
        <f t="shared" si="4"/>
        <v>38.54</v>
      </c>
      <c r="E255" s="44" t="s">
        <v>819</v>
      </c>
      <c r="F255" s="44" t="s">
        <v>820</v>
      </c>
      <c r="G255" s="44" t="s">
        <v>822</v>
      </c>
    </row>
    <row r="256" spans="1:7" ht="15.75" customHeight="1" x14ac:dyDescent="0.25">
      <c r="A256" s="53">
        <v>43773.084722222222</v>
      </c>
      <c r="B256" s="26">
        <v>40</v>
      </c>
      <c r="C256" s="26">
        <v>1.46</v>
      </c>
      <c r="D256" s="26">
        <f t="shared" si="4"/>
        <v>38.54</v>
      </c>
      <c r="E256" s="44" t="s">
        <v>823</v>
      </c>
      <c r="F256" s="44" t="s">
        <v>824</v>
      </c>
      <c r="G256" s="44" t="s">
        <v>825</v>
      </c>
    </row>
    <row r="257" spans="1:7" ht="15.75" customHeight="1" x14ac:dyDescent="0.25">
      <c r="A257" s="53">
        <v>43773.804166666669</v>
      </c>
      <c r="B257" s="26">
        <v>20</v>
      </c>
      <c r="C257" s="26">
        <v>0.88</v>
      </c>
      <c r="D257" s="26">
        <f t="shared" si="4"/>
        <v>19.12</v>
      </c>
      <c r="E257" s="44" t="s">
        <v>826</v>
      </c>
      <c r="F257" s="44" t="s">
        <v>827</v>
      </c>
      <c r="G257" s="44" t="s">
        <v>828</v>
      </c>
    </row>
    <row r="258" spans="1:7" ht="15.75" customHeight="1" x14ac:dyDescent="0.25">
      <c r="A258" s="53">
        <v>43773.820833333331</v>
      </c>
      <c r="B258" s="26">
        <v>40</v>
      </c>
      <c r="C258" s="26">
        <v>1.46</v>
      </c>
      <c r="D258" s="26">
        <f t="shared" si="4"/>
        <v>38.54</v>
      </c>
      <c r="E258" s="44" t="s">
        <v>829</v>
      </c>
      <c r="F258" s="44" t="s">
        <v>830</v>
      </c>
      <c r="G258" s="44" t="s">
        <v>831</v>
      </c>
    </row>
    <row r="259" spans="1:7" ht="15.75" customHeight="1" x14ac:dyDescent="0.25">
      <c r="A259" s="53">
        <v>43774.629166666666</v>
      </c>
      <c r="B259" s="26">
        <v>20</v>
      </c>
      <c r="C259" s="26">
        <v>0.88</v>
      </c>
      <c r="D259" s="26">
        <f t="shared" si="4"/>
        <v>19.12</v>
      </c>
      <c r="E259" s="44" t="s">
        <v>832</v>
      </c>
      <c r="F259" s="44" t="s">
        <v>833</v>
      </c>
      <c r="G259" s="44" t="s">
        <v>834</v>
      </c>
    </row>
    <row r="260" spans="1:7" ht="15.75" customHeight="1" x14ac:dyDescent="0.25">
      <c r="A260" s="53">
        <v>43775.037499999999</v>
      </c>
      <c r="B260" s="26">
        <v>20</v>
      </c>
      <c r="C260" s="26">
        <v>0.88</v>
      </c>
      <c r="D260" s="26">
        <f t="shared" si="4"/>
        <v>19.12</v>
      </c>
      <c r="E260" s="44" t="s">
        <v>835</v>
      </c>
      <c r="F260" s="44" t="s">
        <v>836</v>
      </c>
      <c r="G260" s="44" t="s">
        <v>837</v>
      </c>
    </row>
    <row r="261" spans="1:7" ht="15.75" customHeight="1" x14ac:dyDescent="0.25">
      <c r="A261" s="53">
        <v>43775.585416666669</v>
      </c>
      <c r="B261" s="26">
        <v>80</v>
      </c>
      <c r="C261" s="26">
        <v>2.62</v>
      </c>
      <c r="D261" s="26">
        <f t="shared" si="4"/>
        <v>77.38</v>
      </c>
      <c r="E261" s="44" t="s">
        <v>223</v>
      </c>
      <c r="F261" s="44" t="s">
        <v>838</v>
      </c>
      <c r="G261" s="44" t="s">
        <v>839</v>
      </c>
    </row>
    <row r="262" spans="1:7" ht="15.75" customHeight="1" x14ac:dyDescent="0.25">
      <c r="A262" s="53">
        <v>43776.580555555556</v>
      </c>
      <c r="B262" s="26">
        <v>20</v>
      </c>
      <c r="C262" s="26">
        <v>0.88</v>
      </c>
      <c r="D262" s="26">
        <f t="shared" si="4"/>
        <v>19.12</v>
      </c>
      <c r="E262" s="44" t="s">
        <v>840</v>
      </c>
      <c r="F262" s="44" t="s">
        <v>841</v>
      </c>
      <c r="G262" s="44" t="s">
        <v>842</v>
      </c>
    </row>
    <row r="263" spans="1:7" ht="15.75" customHeight="1" x14ac:dyDescent="0.25">
      <c r="A263" s="53">
        <v>43778.955555555556</v>
      </c>
      <c r="B263" s="26">
        <v>30</v>
      </c>
      <c r="C263" s="26">
        <v>1.17</v>
      </c>
      <c r="D263" s="26">
        <f t="shared" si="4"/>
        <v>28.83</v>
      </c>
      <c r="E263" s="44" t="s">
        <v>691</v>
      </c>
      <c r="F263" s="44" t="s">
        <v>692</v>
      </c>
      <c r="G263" s="44" t="s">
        <v>843</v>
      </c>
    </row>
    <row r="264" spans="1:7" ht="15.75" customHeight="1" x14ac:dyDescent="0.25">
      <c r="A264" s="53">
        <v>43779.020138888889</v>
      </c>
      <c r="B264" s="26">
        <v>30</v>
      </c>
      <c r="C264" s="26">
        <v>1.17</v>
      </c>
      <c r="D264" s="26">
        <f t="shared" si="4"/>
        <v>28.83</v>
      </c>
      <c r="E264" s="44" t="s">
        <v>677</v>
      </c>
      <c r="F264" s="44" t="s">
        <v>844</v>
      </c>
      <c r="G264" s="44" t="s">
        <v>845</v>
      </c>
    </row>
    <row r="265" spans="1:7" ht="15.75" customHeight="1" x14ac:dyDescent="0.25">
      <c r="A265" s="53">
        <v>43779.022222222222</v>
      </c>
      <c r="B265" s="26">
        <v>30</v>
      </c>
      <c r="C265" s="26">
        <v>1.17</v>
      </c>
      <c r="D265" s="26">
        <f t="shared" si="4"/>
        <v>28.83</v>
      </c>
      <c r="E265" s="44" t="s">
        <v>846</v>
      </c>
      <c r="F265" s="44" t="s">
        <v>844</v>
      </c>
      <c r="G265" s="44" t="s">
        <v>847</v>
      </c>
    </row>
    <row r="266" spans="1:7" ht="15.75" customHeight="1" x14ac:dyDescent="0.25">
      <c r="A266" s="53">
        <v>43779.563194444447</v>
      </c>
      <c r="B266" s="26">
        <v>60</v>
      </c>
      <c r="C266" s="26">
        <v>2.04</v>
      </c>
      <c r="D266" s="26">
        <f t="shared" si="4"/>
        <v>57.96</v>
      </c>
      <c r="E266" s="44" t="s">
        <v>848</v>
      </c>
      <c r="F266" s="44" t="s">
        <v>849</v>
      </c>
      <c r="G266" s="44" t="s">
        <v>850</v>
      </c>
    </row>
    <row r="267" spans="1:7" ht="15.75" customHeight="1" x14ac:dyDescent="0.25">
      <c r="A267" s="53">
        <v>43779.573611111111</v>
      </c>
      <c r="B267" s="26">
        <v>30</v>
      </c>
      <c r="C267" s="26">
        <v>1.17</v>
      </c>
      <c r="D267" s="26">
        <f t="shared" si="4"/>
        <v>28.83</v>
      </c>
      <c r="E267" s="44" t="s">
        <v>851</v>
      </c>
      <c r="F267" s="44" t="s">
        <v>852</v>
      </c>
      <c r="G267" s="44" t="s">
        <v>853</v>
      </c>
    </row>
    <row r="268" spans="1:7" ht="15.75" customHeight="1" x14ac:dyDescent="0.25">
      <c r="A268" s="53">
        <v>43779.834027777775</v>
      </c>
      <c r="B268" s="26">
        <v>60</v>
      </c>
      <c r="C268" s="26">
        <v>2.04</v>
      </c>
      <c r="D268" s="26">
        <f t="shared" si="4"/>
        <v>57.96</v>
      </c>
      <c r="E268" s="44" t="s">
        <v>330</v>
      </c>
      <c r="F268" s="44" t="s">
        <v>331</v>
      </c>
      <c r="G268" s="44" t="s">
        <v>854</v>
      </c>
    </row>
    <row r="269" spans="1:7" ht="15.75" customHeight="1" x14ac:dyDescent="0.25">
      <c r="A269" s="53">
        <v>43780.053472222222</v>
      </c>
      <c r="B269" s="26">
        <v>30</v>
      </c>
      <c r="C269" s="26">
        <v>1.17</v>
      </c>
      <c r="D269" s="26">
        <f t="shared" si="4"/>
        <v>28.83</v>
      </c>
      <c r="E269" s="44" t="s">
        <v>855</v>
      </c>
      <c r="F269" s="44" t="s">
        <v>545</v>
      </c>
      <c r="G269" s="44" t="s">
        <v>856</v>
      </c>
    </row>
    <row r="270" spans="1:7" ht="15.75" customHeight="1" x14ac:dyDescent="0.25">
      <c r="A270" s="53">
        <v>43780.679861111108</v>
      </c>
      <c r="B270" s="26">
        <v>40</v>
      </c>
      <c r="C270" s="26">
        <v>1.46</v>
      </c>
      <c r="D270" s="26">
        <f t="shared" si="4"/>
        <v>38.54</v>
      </c>
      <c r="E270" s="44" t="s">
        <v>848</v>
      </c>
      <c r="F270" s="44" t="s">
        <v>857</v>
      </c>
      <c r="G270" s="44" t="s">
        <v>858</v>
      </c>
    </row>
    <row r="271" spans="1:7" ht="15.75" customHeight="1" x14ac:dyDescent="0.25">
      <c r="A271" s="53">
        <v>43780.839583333334</v>
      </c>
      <c r="B271" s="26">
        <v>60</v>
      </c>
      <c r="C271" s="26">
        <v>2.04</v>
      </c>
      <c r="D271" s="26">
        <f t="shared" si="4"/>
        <v>57.96</v>
      </c>
      <c r="E271" s="44" t="s">
        <v>342</v>
      </c>
      <c r="F271" s="44" t="s">
        <v>859</v>
      </c>
      <c r="G271" s="44" t="s">
        <v>860</v>
      </c>
    </row>
    <row r="272" spans="1:7" ht="15.75" customHeight="1" x14ac:dyDescent="0.25">
      <c r="A272" s="53">
        <v>43782.744444444441</v>
      </c>
      <c r="B272" s="26">
        <v>10</v>
      </c>
      <c r="C272" s="26">
        <v>0.59</v>
      </c>
      <c r="D272" s="26">
        <f t="shared" si="4"/>
        <v>9.41</v>
      </c>
      <c r="E272" s="44" t="s">
        <v>861</v>
      </c>
      <c r="F272" s="44" t="s">
        <v>862</v>
      </c>
      <c r="G272" s="44" t="s">
        <v>863</v>
      </c>
    </row>
    <row r="273" spans="1:7" ht="15.75" customHeight="1" x14ac:dyDescent="0.25">
      <c r="A273" s="53">
        <v>43783.150694444441</v>
      </c>
      <c r="B273" s="26">
        <v>75</v>
      </c>
      <c r="C273" s="26">
        <v>2.48</v>
      </c>
      <c r="D273" s="26">
        <f t="shared" si="4"/>
        <v>72.52</v>
      </c>
      <c r="E273" s="44" t="s">
        <v>335</v>
      </c>
      <c r="F273" s="44" t="s">
        <v>864</v>
      </c>
      <c r="G273" s="44" t="s">
        <v>865</v>
      </c>
    </row>
    <row r="274" spans="1:7" ht="15.75" customHeight="1" x14ac:dyDescent="0.25">
      <c r="A274" s="53">
        <v>43783.465277777781</v>
      </c>
      <c r="B274" s="26">
        <v>45</v>
      </c>
      <c r="C274" s="26">
        <v>1.61</v>
      </c>
      <c r="D274" s="26">
        <f t="shared" si="4"/>
        <v>43.39</v>
      </c>
      <c r="E274" s="44" t="s">
        <v>866</v>
      </c>
      <c r="F274" s="44" t="s">
        <v>213</v>
      </c>
      <c r="G274" s="44" t="s">
        <v>867</v>
      </c>
    </row>
    <row r="275" spans="1:7" ht="15.75" customHeight="1" x14ac:dyDescent="0.25">
      <c r="A275" s="53">
        <v>43783.531944444447</v>
      </c>
      <c r="B275" s="26">
        <v>300</v>
      </c>
      <c r="C275" s="26">
        <v>9</v>
      </c>
      <c r="D275" s="26">
        <f t="shared" si="4"/>
        <v>291</v>
      </c>
      <c r="E275" s="44" t="s">
        <v>868</v>
      </c>
      <c r="F275" s="44" t="s">
        <v>869</v>
      </c>
      <c r="G275" s="44" t="s">
        <v>870</v>
      </c>
    </row>
    <row r="276" spans="1:7" ht="15.75" customHeight="1" x14ac:dyDescent="0.25">
      <c r="A276" s="53">
        <v>43783.631944444445</v>
      </c>
      <c r="B276" s="26">
        <v>15</v>
      </c>
      <c r="C276" s="26">
        <v>0.74</v>
      </c>
      <c r="D276" s="26">
        <f t="shared" si="4"/>
        <v>14.26</v>
      </c>
      <c r="E276" s="44" t="s">
        <v>307</v>
      </c>
      <c r="F276" s="44" t="s">
        <v>310</v>
      </c>
      <c r="G276" s="44" t="s">
        <v>871</v>
      </c>
    </row>
    <row r="277" spans="1:7" ht="15.75" customHeight="1" x14ac:dyDescent="0.25">
      <c r="A277" s="53">
        <v>43783.964583333334</v>
      </c>
      <c r="B277" s="26">
        <v>30</v>
      </c>
      <c r="C277" s="26">
        <v>1.17</v>
      </c>
      <c r="D277" s="26">
        <f t="shared" si="4"/>
        <v>28.83</v>
      </c>
      <c r="E277" s="44" t="s">
        <v>872</v>
      </c>
      <c r="F277" s="44" t="s">
        <v>873</v>
      </c>
      <c r="G277" s="44" t="s">
        <v>874</v>
      </c>
    </row>
    <row r="278" spans="1:7" ht="15.75" customHeight="1" x14ac:dyDescent="0.25">
      <c r="A278" s="53">
        <v>43783.997916666667</v>
      </c>
      <c r="B278" s="26">
        <v>30</v>
      </c>
      <c r="C278" s="26">
        <v>1.17</v>
      </c>
      <c r="D278" s="26">
        <f t="shared" si="4"/>
        <v>28.83</v>
      </c>
      <c r="E278" s="44" t="s">
        <v>875</v>
      </c>
      <c r="F278" s="44" t="s">
        <v>876</v>
      </c>
      <c r="G278" s="44" t="s">
        <v>874</v>
      </c>
    </row>
    <row r="279" spans="1:7" ht="15.75" customHeight="1" x14ac:dyDescent="0.25">
      <c r="A279" s="53">
        <v>43784.121527777781</v>
      </c>
      <c r="B279" s="26">
        <v>30</v>
      </c>
      <c r="C279" s="26">
        <v>1.17</v>
      </c>
      <c r="D279" s="26">
        <f t="shared" si="4"/>
        <v>28.83</v>
      </c>
      <c r="E279" s="44" t="s">
        <v>877</v>
      </c>
      <c r="F279" s="44" t="s">
        <v>878</v>
      </c>
      <c r="G279" s="44" t="s">
        <v>874</v>
      </c>
    </row>
    <row r="280" spans="1:7" ht="15.75" customHeight="1" x14ac:dyDescent="0.25">
      <c r="A280" s="53">
        <v>43784.915277777778</v>
      </c>
      <c r="B280" s="26">
        <v>90</v>
      </c>
      <c r="C280" s="26">
        <v>2.91</v>
      </c>
      <c r="D280" s="26">
        <f t="shared" si="4"/>
        <v>87.09</v>
      </c>
      <c r="E280" s="44" t="s">
        <v>207</v>
      </c>
      <c r="F280" s="44" t="s">
        <v>879</v>
      </c>
      <c r="G280" s="44" t="s">
        <v>880</v>
      </c>
    </row>
    <row r="281" spans="1:7" ht="15.75" customHeight="1" x14ac:dyDescent="0.25">
      <c r="A281" s="53">
        <v>43786.781944444447</v>
      </c>
      <c r="B281" s="26">
        <v>105</v>
      </c>
      <c r="C281" s="26">
        <v>3.35</v>
      </c>
      <c r="D281" s="26">
        <f t="shared" si="4"/>
        <v>101.65</v>
      </c>
      <c r="E281" s="44" t="s">
        <v>881</v>
      </c>
      <c r="F281" s="44" t="s">
        <v>882</v>
      </c>
      <c r="G281" s="44" t="s">
        <v>883</v>
      </c>
    </row>
    <row r="282" spans="1:7" ht="15.75" customHeight="1" x14ac:dyDescent="0.25">
      <c r="A282" s="53">
        <v>43786.95</v>
      </c>
      <c r="B282" s="26">
        <v>45</v>
      </c>
      <c r="C282" s="26">
        <v>1.61</v>
      </c>
      <c r="D282" s="26">
        <f t="shared" si="4"/>
        <v>43.39</v>
      </c>
      <c r="E282" s="44" t="s">
        <v>884</v>
      </c>
      <c r="F282" s="44" t="s">
        <v>440</v>
      </c>
      <c r="G282" s="44" t="s">
        <v>867</v>
      </c>
    </row>
    <row r="283" spans="1:7" ht="15.75" customHeight="1" x14ac:dyDescent="0.25">
      <c r="A283" s="53">
        <v>43787.242361111108</v>
      </c>
      <c r="B283" s="26">
        <v>105</v>
      </c>
      <c r="C283" s="26">
        <v>3.35</v>
      </c>
      <c r="D283" s="26">
        <f t="shared" si="4"/>
        <v>101.65</v>
      </c>
      <c r="E283" s="44" t="s">
        <v>885</v>
      </c>
      <c r="F283" s="44" t="s">
        <v>886</v>
      </c>
      <c r="G283" s="44" t="s">
        <v>883</v>
      </c>
    </row>
    <row r="284" spans="1:7" ht="15.75" customHeight="1" x14ac:dyDescent="0.25">
      <c r="A284" s="53">
        <v>43788.009027777778</v>
      </c>
      <c r="B284" s="26">
        <v>60</v>
      </c>
      <c r="C284" s="26">
        <v>2.04</v>
      </c>
      <c r="D284" s="26">
        <f t="shared" si="4"/>
        <v>57.96</v>
      </c>
      <c r="E284" s="44" t="s">
        <v>887</v>
      </c>
      <c r="F284" s="44" t="s">
        <v>888</v>
      </c>
      <c r="G284" s="44" t="s">
        <v>889</v>
      </c>
    </row>
    <row r="285" spans="1:7" ht="15.75" customHeight="1" x14ac:dyDescent="0.25">
      <c r="A285" s="53">
        <v>43788.586111111108</v>
      </c>
      <c r="B285" s="26">
        <v>30</v>
      </c>
      <c r="C285" s="26">
        <v>1.17</v>
      </c>
      <c r="D285" s="26">
        <f t="shared" si="4"/>
        <v>28.83</v>
      </c>
      <c r="E285" s="44" t="s">
        <v>890</v>
      </c>
      <c r="F285" s="44" t="s">
        <v>891</v>
      </c>
      <c r="G285" s="44" t="s">
        <v>874</v>
      </c>
    </row>
    <row r="286" spans="1:7" ht="15.75" customHeight="1" x14ac:dyDescent="0.25">
      <c r="A286" s="53">
        <v>43788.631944444445</v>
      </c>
      <c r="B286" s="26">
        <v>30</v>
      </c>
      <c r="C286" s="26">
        <v>1.17</v>
      </c>
      <c r="D286" s="26">
        <f t="shared" si="4"/>
        <v>28.83</v>
      </c>
      <c r="E286" s="44" t="s">
        <v>707</v>
      </c>
      <c r="F286" s="44" t="s">
        <v>708</v>
      </c>
      <c r="G286" s="44" t="s">
        <v>874</v>
      </c>
    </row>
    <row r="287" spans="1:7" ht="15.75" customHeight="1" x14ac:dyDescent="0.25">
      <c r="A287" s="53">
        <v>43788.688194444447</v>
      </c>
      <c r="B287" s="26">
        <v>45</v>
      </c>
      <c r="C287" s="26">
        <v>1.61</v>
      </c>
      <c r="D287" s="26">
        <f t="shared" si="4"/>
        <v>43.39</v>
      </c>
      <c r="E287" s="44" t="s">
        <v>479</v>
      </c>
      <c r="F287" s="44" t="s">
        <v>892</v>
      </c>
      <c r="G287" s="44" t="s">
        <v>867</v>
      </c>
    </row>
    <row r="288" spans="1:7" ht="15.75" customHeight="1" x14ac:dyDescent="0.25">
      <c r="A288" s="53">
        <v>43788.693749999999</v>
      </c>
      <c r="B288" s="26">
        <v>75</v>
      </c>
      <c r="C288" s="26">
        <v>2.48</v>
      </c>
      <c r="D288" s="26">
        <f t="shared" si="4"/>
        <v>72.52</v>
      </c>
      <c r="E288" s="44" t="s">
        <v>893</v>
      </c>
      <c r="F288" s="44" t="s">
        <v>894</v>
      </c>
      <c r="G288" s="44" t="s">
        <v>865</v>
      </c>
    </row>
    <row r="289" spans="1:7" ht="15.75" customHeight="1" x14ac:dyDescent="0.25">
      <c r="A289" s="53">
        <v>43788.734722222223</v>
      </c>
      <c r="B289" s="26">
        <v>30</v>
      </c>
      <c r="C289" s="26">
        <v>1.17</v>
      </c>
      <c r="D289" s="26">
        <f t="shared" si="4"/>
        <v>28.83</v>
      </c>
      <c r="E289" s="44" t="s">
        <v>362</v>
      </c>
      <c r="F289" s="44" t="s">
        <v>363</v>
      </c>
      <c r="G289" s="44" t="s">
        <v>874</v>
      </c>
    </row>
    <row r="290" spans="1:7" ht="15.75" customHeight="1" x14ac:dyDescent="0.25">
      <c r="A290" s="53">
        <v>43788.95416666667</v>
      </c>
      <c r="B290" s="26">
        <v>60</v>
      </c>
      <c r="C290" s="26">
        <v>2.04</v>
      </c>
      <c r="D290" s="26">
        <f t="shared" si="4"/>
        <v>57.96</v>
      </c>
      <c r="E290" s="44" t="s">
        <v>895</v>
      </c>
      <c r="F290" s="44" t="s">
        <v>896</v>
      </c>
      <c r="G290" s="44" t="s">
        <v>897</v>
      </c>
    </row>
    <row r="291" spans="1:7" ht="15.75" customHeight="1" x14ac:dyDescent="0.25">
      <c r="A291" s="53">
        <v>43788.988888888889</v>
      </c>
      <c r="B291" s="26">
        <v>30</v>
      </c>
      <c r="C291" s="26">
        <v>1.17</v>
      </c>
      <c r="D291" s="26">
        <f t="shared" si="4"/>
        <v>28.83</v>
      </c>
      <c r="E291" s="44" t="s">
        <v>898</v>
      </c>
      <c r="F291" s="44" t="s">
        <v>899</v>
      </c>
      <c r="G291" s="44" t="s">
        <v>900</v>
      </c>
    </row>
    <row r="292" spans="1:7" ht="15.75" customHeight="1" x14ac:dyDescent="0.25">
      <c r="A292" s="53">
        <v>43789.103472222225</v>
      </c>
      <c r="B292" s="26">
        <v>10</v>
      </c>
      <c r="C292" s="26">
        <v>0.59</v>
      </c>
      <c r="D292" s="26">
        <f t="shared" si="4"/>
        <v>9.41</v>
      </c>
      <c r="E292" s="44" t="s">
        <v>901</v>
      </c>
      <c r="F292" s="44" t="s">
        <v>447</v>
      </c>
      <c r="G292" s="44" t="s">
        <v>863</v>
      </c>
    </row>
    <row r="293" spans="1:7" ht="15.75" customHeight="1" x14ac:dyDescent="0.25">
      <c r="A293" s="53">
        <v>43789.694444444445</v>
      </c>
      <c r="B293" s="26">
        <v>30</v>
      </c>
      <c r="C293" s="26">
        <v>1.17</v>
      </c>
      <c r="D293" s="26">
        <f t="shared" si="4"/>
        <v>28.83</v>
      </c>
      <c r="E293" s="44" t="s">
        <v>902</v>
      </c>
      <c r="F293" s="44" t="s">
        <v>899</v>
      </c>
      <c r="G293" s="44" t="s">
        <v>900</v>
      </c>
    </row>
    <row r="294" spans="1:7" ht="15.75" customHeight="1" x14ac:dyDescent="0.25">
      <c r="A294" s="53">
        <v>43790.620138888888</v>
      </c>
      <c r="B294" s="26">
        <v>15</v>
      </c>
      <c r="C294" s="26">
        <v>0.74</v>
      </c>
      <c r="D294" s="26">
        <f t="shared" si="4"/>
        <v>14.26</v>
      </c>
      <c r="E294" s="44" t="s">
        <v>903</v>
      </c>
      <c r="F294" s="44" t="s">
        <v>904</v>
      </c>
      <c r="G294" s="44" t="s">
        <v>871</v>
      </c>
    </row>
    <row r="295" spans="1:7" ht="15.75" customHeight="1" x14ac:dyDescent="0.25">
      <c r="A295" s="53">
        <v>43795.981249999997</v>
      </c>
      <c r="B295" s="26">
        <v>30</v>
      </c>
      <c r="C295" s="26">
        <v>1.17</v>
      </c>
      <c r="D295" s="26">
        <f t="shared" si="4"/>
        <v>28.83</v>
      </c>
      <c r="E295" s="44" t="s">
        <v>688</v>
      </c>
      <c r="F295" s="44" t="s">
        <v>689</v>
      </c>
      <c r="G295" s="44" t="s">
        <v>874</v>
      </c>
    </row>
    <row r="296" spans="1:7" ht="15.75" customHeight="1" x14ac:dyDescent="0.25">
      <c r="A296" s="53">
        <v>43796.576388888891</v>
      </c>
      <c r="B296" s="26">
        <v>150</v>
      </c>
      <c r="C296" s="26">
        <v>4.6500000000000004</v>
      </c>
      <c r="D296" s="26">
        <f t="shared" si="4"/>
        <v>145.35</v>
      </c>
      <c r="E296" s="44" t="s">
        <v>172</v>
      </c>
      <c r="F296" s="44" t="s">
        <v>173</v>
      </c>
      <c r="G296" s="44" t="s">
        <v>905</v>
      </c>
    </row>
    <row r="297" spans="1:7" ht="15.75" customHeight="1" x14ac:dyDescent="0.25">
      <c r="A297" s="53">
        <v>43803.125694444447</v>
      </c>
      <c r="B297" s="26">
        <v>30</v>
      </c>
      <c r="C297" s="26">
        <v>1.17</v>
      </c>
      <c r="D297" s="26">
        <f t="shared" si="4"/>
        <v>28.83</v>
      </c>
      <c r="E297" s="44" t="s">
        <v>906</v>
      </c>
      <c r="F297" s="44" t="s">
        <v>907</v>
      </c>
      <c r="G297" s="44" t="s">
        <v>874</v>
      </c>
    </row>
    <row r="298" spans="1:7" ht="15.75" customHeight="1" x14ac:dyDescent="0.25">
      <c r="A298" s="53">
        <v>43809.09375</v>
      </c>
      <c r="B298" s="26">
        <v>150</v>
      </c>
      <c r="C298" s="26">
        <v>4.6500000000000004</v>
      </c>
      <c r="D298" s="26">
        <f t="shared" si="4"/>
        <v>145.35</v>
      </c>
      <c r="E298" s="44" t="s">
        <v>908</v>
      </c>
      <c r="F298" s="44" t="s">
        <v>909</v>
      </c>
      <c r="G298" s="44" t="s">
        <v>905</v>
      </c>
    </row>
    <row r="299" spans="1:7" ht="15.75" customHeight="1" x14ac:dyDescent="0.25">
      <c r="A299" s="53">
        <v>43809.120833333334</v>
      </c>
      <c r="B299" s="26">
        <v>75</v>
      </c>
      <c r="C299" s="26">
        <v>2.48</v>
      </c>
      <c r="D299" s="26">
        <f t="shared" si="4"/>
        <v>72.52</v>
      </c>
      <c r="E299" s="44" t="s">
        <v>342</v>
      </c>
      <c r="F299" s="44" t="s">
        <v>910</v>
      </c>
      <c r="G299" s="44" t="s">
        <v>865</v>
      </c>
    </row>
    <row r="300" spans="1:7" ht="15.75" customHeight="1" x14ac:dyDescent="0.25">
      <c r="A300" s="53">
        <v>43809.12777777778</v>
      </c>
      <c r="B300" s="26">
        <v>10</v>
      </c>
      <c r="C300" s="26">
        <v>0.59</v>
      </c>
      <c r="D300" s="26">
        <f t="shared" si="4"/>
        <v>9.41</v>
      </c>
      <c r="E300" s="44" t="s">
        <v>646</v>
      </c>
      <c r="F300" s="44" t="s">
        <v>647</v>
      </c>
      <c r="G300" s="44" t="s">
        <v>911</v>
      </c>
    </row>
    <row r="301" spans="1:7" ht="15.75" customHeight="1" x14ac:dyDescent="0.25">
      <c r="A301" s="53">
        <v>43809.539583333331</v>
      </c>
      <c r="B301" s="26">
        <v>20</v>
      </c>
      <c r="C301" s="26">
        <v>0.88</v>
      </c>
      <c r="D301" s="26">
        <f t="shared" si="4"/>
        <v>19.12</v>
      </c>
      <c r="E301" s="44" t="s">
        <v>912</v>
      </c>
      <c r="F301" s="44" t="s">
        <v>464</v>
      </c>
      <c r="G301" s="44" t="s">
        <v>913</v>
      </c>
    </row>
    <row r="302" spans="1:7" ht="15.75" customHeight="1" x14ac:dyDescent="0.25">
      <c r="A302" s="53">
        <v>43809.613194444442</v>
      </c>
      <c r="B302" s="26">
        <v>75</v>
      </c>
      <c r="C302" s="26">
        <v>2.48</v>
      </c>
      <c r="D302" s="26">
        <f t="shared" si="4"/>
        <v>72.52</v>
      </c>
      <c r="E302" s="44" t="s">
        <v>285</v>
      </c>
      <c r="F302" s="44" t="s">
        <v>286</v>
      </c>
      <c r="G302" s="44" t="s">
        <v>865</v>
      </c>
    </row>
    <row r="303" spans="1:7" ht="15.75" customHeight="1" x14ac:dyDescent="0.25">
      <c r="A303" s="53">
        <v>43810.109722222223</v>
      </c>
      <c r="B303" s="26">
        <v>15</v>
      </c>
      <c r="C303" s="26">
        <v>0.74</v>
      </c>
      <c r="D303" s="26">
        <f t="shared" si="4"/>
        <v>14.26</v>
      </c>
      <c r="E303" s="44" t="s">
        <v>914</v>
      </c>
      <c r="F303" s="44" t="s">
        <v>915</v>
      </c>
      <c r="G303" s="44" t="s">
        <v>871</v>
      </c>
    </row>
    <row r="304" spans="1:7" ht="15.75" customHeight="1" x14ac:dyDescent="0.25">
      <c r="A304" s="53">
        <v>43811.581944444442</v>
      </c>
      <c r="B304" s="26">
        <v>105</v>
      </c>
      <c r="C304" s="26">
        <v>3.35</v>
      </c>
      <c r="D304" s="26">
        <f t="shared" si="4"/>
        <v>101.65</v>
      </c>
      <c r="E304" s="44" t="s">
        <v>916</v>
      </c>
      <c r="F304" s="44" t="s">
        <v>917</v>
      </c>
      <c r="G304" s="44" t="s">
        <v>883</v>
      </c>
    </row>
    <row r="305" spans="1:7" ht="15.75" customHeight="1" x14ac:dyDescent="0.25">
      <c r="A305" s="53">
        <v>43811.602083333331</v>
      </c>
      <c r="B305" s="26">
        <v>45</v>
      </c>
      <c r="C305" s="26">
        <v>1.61</v>
      </c>
      <c r="D305" s="26">
        <f t="shared" si="4"/>
        <v>43.39</v>
      </c>
      <c r="E305" s="44" t="s">
        <v>15</v>
      </c>
      <c r="F305" s="44" t="s">
        <v>918</v>
      </c>
      <c r="G305" s="44" t="s">
        <v>867</v>
      </c>
    </row>
    <row r="306" spans="1:7" ht="15.75" customHeight="1" x14ac:dyDescent="0.2"/>
    <row r="307" spans="1:7" ht="15.75" customHeight="1" x14ac:dyDescent="0.2"/>
    <row r="308" spans="1:7" ht="15.75" customHeight="1" x14ac:dyDescent="0.25">
      <c r="A308" s="69" t="s">
        <v>799</v>
      </c>
      <c r="B308" s="68"/>
      <c r="C308" s="68"/>
      <c r="D308" s="40">
        <f>SUM(B3:B11)</f>
        <v>505</v>
      </c>
    </row>
    <row r="309" spans="1:7" ht="15.75" customHeight="1" x14ac:dyDescent="0.25">
      <c r="A309" s="69" t="s">
        <v>800</v>
      </c>
      <c r="B309" s="68"/>
      <c r="C309" s="68"/>
      <c r="D309" s="40">
        <f>SUM(C3:C11)</f>
        <v>17.37</v>
      </c>
    </row>
    <row r="310" spans="1:7" ht="15.75" customHeight="1" x14ac:dyDescent="0.25">
      <c r="A310" s="67" t="s">
        <v>801</v>
      </c>
      <c r="B310" s="68"/>
      <c r="C310" s="68"/>
      <c r="D310" s="42">
        <f>D308-D309</f>
        <v>487.63</v>
      </c>
    </row>
    <row r="311" spans="1:7" ht="15.75" customHeight="1" x14ac:dyDescent="0.25">
      <c r="D311" s="40"/>
    </row>
    <row r="312" spans="1:7" ht="15.75" customHeight="1" x14ac:dyDescent="0.25">
      <c r="A312" s="69" t="s">
        <v>802</v>
      </c>
      <c r="B312" s="68"/>
      <c r="C312" s="68"/>
      <c r="D312" s="40">
        <f>SUM(B12:B305)</f>
        <v>8111</v>
      </c>
    </row>
    <row r="313" spans="1:7" ht="15.75" customHeight="1" x14ac:dyDescent="0.25">
      <c r="A313" s="69" t="s">
        <v>803</v>
      </c>
      <c r="B313" s="68"/>
      <c r="C313" s="68"/>
      <c r="D313" s="40">
        <f>SUM(C12:C305)</f>
        <v>339.00000000000034</v>
      </c>
    </row>
    <row r="314" spans="1:7" ht="15.75" customHeight="1" x14ac:dyDescent="0.25">
      <c r="A314" s="67" t="s">
        <v>804</v>
      </c>
      <c r="B314" s="68"/>
      <c r="C314" s="68"/>
      <c r="D314" s="42">
        <f>D312-D313</f>
        <v>7772</v>
      </c>
    </row>
    <row r="315" spans="1:7" ht="15.75" customHeight="1" x14ac:dyDescent="0.25">
      <c r="A315" s="33"/>
      <c r="B315" s="33"/>
      <c r="C315" s="33"/>
      <c r="D315" s="8"/>
      <c r="E315" s="8"/>
      <c r="F315" s="8"/>
    </row>
    <row r="316" spans="1:7" ht="15.75" customHeight="1" x14ac:dyDescent="0.25">
      <c r="E316" s="8"/>
      <c r="F316" s="8"/>
    </row>
    <row r="317" spans="1:7" ht="15.75" customHeight="1" x14ac:dyDescent="0.25">
      <c r="E317" s="52"/>
      <c r="F317" s="52"/>
    </row>
    <row r="318" spans="1:7" ht="15.75" customHeight="1" x14ac:dyDescent="0.25">
      <c r="E318" s="8"/>
      <c r="F318" s="8"/>
    </row>
    <row r="319" spans="1:7" ht="15.75" customHeight="1" x14ac:dyDescent="0.2"/>
    <row r="320" spans="1:7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  <row r="1149" ht="15.75" customHeight="1" x14ac:dyDescent="0.2"/>
    <row r="1150" ht="15.75" customHeight="1" x14ac:dyDescent="0.2"/>
    <row r="1151" ht="15.75" customHeight="1" x14ac:dyDescent="0.2"/>
    <row r="1152" ht="15.75" customHeight="1" x14ac:dyDescent="0.2"/>
    <row r="1153" ht="15.75" customHeight="1" x14ac:dyDescent="0.2"/>
    <row r="1154" ht="15.75" customHeight="1" x14ac:dyDescent="0.2"/>
    <row r="1155" ht="15.75" customHeight="1" x14ac:dyDescent="0.2"/>
    <row r="1156" ht="15.75" customHeight="1" x14ac:dyDescent="0.2"/>
    <row r="1157" ht="15.75" customHeight="1" x14ac:dyDescent="0.2"/>
    <row r="1158" ht="15.75" customHeight="1" x14ac:dyDescent="0.2"/>
    <row r="1159" ht="15.75" customHeight="1" x14ac:dyDescent="0.2"/>
    <row r="1160" ht="15.75" customHeight="1" x14ac:dyDescent="0.2"/>
    <row r="1161" ht="15.75" customHeight="1" x14ac:dyDescent="0.2"/>
    <row r="1162" ht="15.75" customHeight="1" x14ac:dyDescent="0.2"/>
    <row r="1163" ht="15.75" customHeight="1" x14ac:dyDescent="0.2"/>
    <row r="1164" ht="15.75" customHeight="1" x14ac:dyDescent="0.2"/>
    <row r="1165" ht="15.75" customHeight="1" x14ac:dyDescent="0.2"/>
    <row r="1166" ht="15.75" customHeight="1" x14ac:dyDescent="0.2"/>
    <row r="1167" ht="15.75" customHeight="1" x14ac:dyDescent="0.2"/>
    <row r="1168" ht="15.75" customHeight="1" x14ac:dyDescent="0.2"/>
    <row r="1169" ht="15.75" customHeight="1" x14ac:dyDescent="0.2"/>
    <row r="1170" ht="15.75" customHeight="1" x14ac:dyDescent="0.2"/>
    <row r="1171" ht="15.75" customHeight="1" x14ac:dyDescent="0.2"/>
    <row r="1172" ht="15.75" customHeight="1" x14ac:dyDescent="0.2"/>
    <row r="1173" ht="15.75" customHeight="1" x14ac:dyDescent="0.2"/>
    <row r="1174" ht="15.75" customHeight="1" x14ac:dyDescent="0.2"/>
    <row r="1175" ht="15.75" customHeight="1" x14ac:dyDescent="0.2"/>
    <row r="1176" ht="15.75" customHeight="1" x14ac:dyDescent="0.2"/>
    <row r="1177" ht="15.75" customHeight="1" x14ac:dyDescent="0.2"/>
    <row r="1178" ht="15.75" customHeight="1" x14ac:dyDescent="0.2"/>
    <row r="1179" ht="15.75" customHeight="1" x14ac:dyDescent="0.2"/>
    <row r="1180" ht="15.75" customHeight="1" x14ac:dyDescent="0.2"/>
    <row r="1181" ht="15.75" customHeight="1" x14ac:dyDescent="0.2"/>
    <row r="1182" ht="15.75" customHeight="1" x14ac:dyDescent="0.2"/>
    <row r="1183" ht="15.75" customHeight="1" x14ac:dyDescent="0.2"/>
    <row r="1184" ht="15.75" customHeight="1" x14ac:dyDescent="0.2"/>
    <row r="1185" ht="15.75" customHeight="1" x14ac:dyDescent="0.2"/>
    <row r="1186" ht="15.75" customHeight="1" x14ac:dyDescent="0.2"/>
    <row r="1187" ht="15.75" customHeight="1" x14ac:dyDescent="0.2"/>
    <row r="1188" ht="15.75" customHeight="1" x14ac:dyDescent="0.2"/>
    <row r="1189" ht="15.75" customHeight="1" x14ac:dyDescent="0.2"/>
    <row r="1190" ht="15.75" customHeight="1" x14ac:dyDescent="0.2"/>
    <row r="1191" ht="15.75" customHeight="1" x14ac:dyDescent="0.2"/>
    <row r="1192" ht="15.75" customHeight="1" x14ac:dyDescent="0.2"/>
    <row r="1193" ht="15.75" customHeight="1" x14ac:dyDescent="0.2"/>
    <row r="1194" ht="15.75" customHeight="1" x14ac:dyDescent="0.2"/>
    <row r="1195" ht="15.75" customHeight="1" x14ac:dyDescent="0.2"/>
    <row r="1196" ht="15.75" customHeight="1" x14ac:dyDescent="0.2"/>
    <row r="1197" ht="15.75" customHeight="1" x14ac:dyDescent="0.2"/>
    <row r="1198" ht="15.75" customHeight="1" x14ac:dyDescent="0.2"/>
    <row r="1199" ht="15.75" customHeight="1" x14ac:dyDescent="0.2"/>
    <row r="1200" ht="15.75" customHeight="1" x14ac:dyDescent="0.2"/>
    <row r="1201" ht="15.75" customHeight="1" x14ac:dyDescent="0.2"/>
    <row r="1202" ht="15.75" customHeight="1" x14ac:dyDescent="0.2"/>
    <row r="1203" ht="15.75" customHeight="1" x14ac:dyDescent="0.2"/>
    <row r="1204" ht="15.75" customHeight="1" x14ac:dyDescent="0.2"/>
    <row r="1205" ht="15.75" customHeight="1" x14ac:dyDescent="0.2"/>
    <row r="1206" ht="15.75" customHeight="1" x14ac:dyDescent="0.2"/>
    <row r="1207" ht="15.75" customHeight="1" x14ac:dyDescent="0.2"/>
    <row r="1208" ht="15.75" customHeight="1" x14ac:dyDescent="0.2"/>
    <row r="1209" ht="15.75" customHeight="1" x14ac:dyDescent="0.2"/>
  </sheetData>
  <autoFilter ref="A2:G120" xr:uid="{00000000-0009-0000-0000-000001000000}">
    <sortState ref="A3:G248">
      <sortCondition ref="A2:A120"/>
    </sortState>
  </autoFilter>
  <mergeCells count="7">
    <mergeCell ref="A314:C314"/>
    <mergeCell ref="A312:C312"/>
    <mergeCell ref="A313:C313"/>
    <mergeCell ref="A1:D1"/>
    <mergeCell ref="A308:C308"/>
    <mergeCell ref="A309:C309"/>
    <mergeCell ref="A310:C310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8D08D"/>
  </sheetPr>
  <dimension ref="A1:G1051"/>
  <sheetViews>
    <sheetView workbookViewId="0">
      <pane ySplit="2" topLeftCell="A103" activePane="bottomLeft" state="frozen"/>
      <selection pane="bottomLeft" activeCell="G1" sqref="G1:G1048576"/>
    </sheetView>
  </sheetViews>
  <sheetFormatPr defaultColWidth="12.625" defaultRowHeight="15" customHeight="1" x14ac:dyDescent="0.2"/>
  <cols>
    <col min="1" max="1" width="9.375" customWidth="1"/>
    <col min="2" max="2" width="7.625" customWidth="1"/>
    <col min="3" max="3" width="20.625" bestFit="1" customWidth="1"/>
    <col min="4" max="4" width="9.25" customWidth="1"/>
    <col min="5" max="5" width="7.625" customWidth="1"/>
    <col min="6" max="6" width="9.25" customWidth="1"/>
    <col min="7" max="7" width="59.375" customWidth="1"/>
    <col min="8" max="25" width="7.625" customWidth="1"/>
  </cols>
  <sheetData>
    <row r="1" spans="1:7" ht="21" x14ac:dyDescent="0.35">
      <c r="A1" s="70" t="s">
        <v>1</v>
      </c>
      <c r="B1" s="68"/>
      <c r="C1" s="68"/>
      <c r="D1" s="68"/>
    </row>
    <row r="2" spans="1:7" x14ac:dyDescent="0.25">
      <c r="A2" s="2" t="s">
        <v>3</v>
      </c>
      <c r="B2" s="2" t="s">
        <v>7</v>
      </c>
      <c r="C2" s="2" t="s">
        <v>9</v>
      </c>
      <c r="D2" s="2" t="s">
        <v>11</v>
      </c>
      <c r="E2" s="2" t="s">
        <v>5</v>
      </c>
      <c r="F2" s="2" t="s">
        <v>13</v>
      </c>
      <c r="G2" s="2" t="s">
        <v>14</v>
      </c>
    </row>
    <row r="3" spans="1:7" x14ac:dyDescent="0.25">
      <c r="A3" s="7">
        <v>43396</v>
      </c>
      <c r="B3" s="9">
        <v>0.4304398148148148</v>
      </c>
      <c r="C3" s="5" t="s">
        <v>18</v>
      </c>
      <c r="D3" s="5">
        <v>50</v>
      </c>
      <c r="E3" s="5">
        <v>-1.75</v>
      </c>
      <c r="F3" s="5">
        <v>48.25</v>
      </c>
      <c r="G3" s="5" t="s">
        <v>19</v>
      </c>
    </row>
    <row r="4" spans="1:7" x14ac:dyDescent="0.25">
      <c r="A4" s="7">
        <v>43402</v>
      </c>
      <c r="B4" s="9">
        <v>0.56005787037037036</v>
      </c>
      <c r="C4" s="5" t="s">
        <v>22</v>
      </c>
      <c r="D4" s="5">
        <v>25</v>
      </c>
      <c r="E4" s="5">
        <v>-1.03</v>
      </c>
      <c r="F4" s="5">
        <v>23.97</v>
      </c>
      <c r="G4" s="5" t="s">
        <v>24</v>
      </c>
    </row>
    <row r="5" spans="1:7" x14ac:dyDescent="0.25">
      <c r="A5" s="7">
        <v>43422</v>
      </c>
      <c r="B5" s="9">
        <v>0.61646990740740748</v>
      </c>
      <c r="C5" s="5" t="s">
        <v>26</v>
      </c>
      <c r="D5" s="5">
        <v>25</v>
      </c>
      <c r="E5" s="5">
        <v>-1.03</v>
      </c>
      <c r="F5" s="5">
        <v>23.97</v>
      </c>
      <c r="G5" s="5" t="s">
        <v>24</v>
      </c>
    </row>
    <row r="6" spans="1:7" x14ac:dyDescent="0.25">
      <c r="A6" s="7">
        <v>43428</v>
      </c>
      <c r="B6" s="9">
        <v>0.41797453703703707</v>
      </c>
      <c r="C6" s="5" t="s">
        <v>28</v>
      </c>
      <c r="D6" s="5">
        <v>100</v>
      </c>
      <c r="E6" s="5">
        <v>-3.2</v>
      </c>
      <c r="F6" s="5">
        <v>96.8</v>
      </c>
      <c r="G6" s="5" t="s">
        <v>29</v>
      </c>
    </row>
    <row r="7" spans="1:7" x14ac:dyDescent="0.25">
      <c r="A7" s="7">
        <v>43435</v>
      </c>
      <c r="B7" s="9">
        <v>0.25788194444444446</v>
      </c>
      <c r="C7" s="5" t="s">
        <v>30</v>
      </c>
      <c r="D7" s="5">
        <v>50</v>
      </c>
      <c r="E7" s="5">
        <v>-1.75</v>
      </c>
      <c r="F7" s="5">
        <v>48.25</v>
      </c>
      <c r="G7" s="5" t="s">
        <v>33</v>
      </c>
    </row>
    <row r="8" spans="1:7" x14ac:dyDescent="0.25">
      <c r="A8" s="7">
        <v>43448</v>
      </c>
      <c r="B8" s="9">
        <v>0.82017361111111109</v>
      </c>
      <c r="C8" s="5" t="s">
        <v>35</v>
      </c>
      <c r="D8" s="5">
        <v>15</v>
      </c>
      <c r="E8" s="5">
        <v>-0.74</v>
      </c>
      <c r="F8" s="5">
        <v>14.26</v>
      </c>
      <c r="G8" s="5" t="s">
        <v>37</v>
      </c>
    </row>
    <row r="9" spans="1:7" x14ac:dyDescent="0.25">
      <c r="A9" s="7">
        <v>43459</v>
      </c>
      <c r="B9" s="9">
        <v>0.66913194444444446</v>
      </c>
      <c r="C9" s="5" t="s">
        <v>42</v>
      </c>
      <c r="D9" s="5">
        <v>5</v>
      </c>
      <c r="E9" s="5">
        <v>-0.45</v>
      </c>
      <c r="F9" s="5">
        <v>4.55</v>
      </c>
      <c r="G9" s="5" t="s">
        <v>44</v>
      </c>
    </row>
    <row r="10" spans="1:7" x14ac:dyDescent="0.25">
      <c r="A10" s="7">
        <v>43464</v>
      </c>
      <c r="B10" s="9">
        <v>0.64380787037037035</v>
      </c>
      <c r="C10" s="5" t="s">
        <v>45</v>
      </c>
      <c r="D10" s="5">
        <v>10</v>
      </c>
      <c r="E10" s="5">
        <v>-0.59</v>
      </c>
      <c r="F10" s="5">
        <v>9.41</v>
      </c>
      <c r="G10" s="5" t="s">
        <v>44</v>
      </c>
    </row>
    <row r="11" spans="1:7" x14ac:dyDescent="0.25">
      <c r="A11" s="7">
        <v>43469</v>
      </c>
      <c r="B11" s="9">
        <v>0.44172453703703707</v>
      </c>
      <c r="C11" s="5" t="s">
        <v>49</v>
      </c>
      <c r="D11" s="5">
        <v>10</v>
      </c>
      <c r="E11" s="5">
        <v>-0.59</v>
      </c>
      <c r="F11" s="5">
        <v>9.41</v>
      </c>
      <c r="G11" s="5" t="s">
        <v>44</v>
      </c>
    </row>
    <row r="12" spans="1:7" x14ac:dyDescent="0.25">
      <c r="A12" s="7">
        <v>43469</v>
      </c>
      <c r="B12" s="9">
        <v>0.50201388888888887</v>
      </c>
      <c r="C12" s="5" t="s">
        <v>53</v>
      </c>
      <c r="D12" s="5">
        <v>5</v>
      </c>
      <c r="E12" s="5">
        <v>-0.45</v>
      </c>
      <c r="F12" s="5">
        <v>4.55</v>
      </c>
      <c r="G12" s="5" t="s">
        <v>44</v>
      </c>
    </row>
    <row r="13" spans="1:7" x14ac:dyDescent="0.25">
      <c r="A13" s="7">
        <v>43488</v>
      </c>
      <c r="B13" s="9">
        <v>0.43200231481481483</v>
      </c>
      <c r="C13" s="5" t="s">
        <v>55</v>
      </c>
      <c r="D13" s="5">
        <v>15</v>
      </c>
      <c r="E13" s="5">
        <v>-0.74</v>
      </c>
      <c r="F13" s="5">
        <v>14.26</v>
      </c>
      <c r="G13" s="5" t="s">
        <v>58</v>
      </c>
    </row>
    <row r="14" spans="1:7" x14ac:dyDescent="0.25">
      <c r="A14" s="7">
        <v>43490</v>
      </c>
      <c r="B14" s="9">
        <v>0.70675925925925931</v>
      </c>
      <c r="C14" s="5" t="s">
        <v>61</v>
      </c>
      <c r="D14" s="5">
        <v>75</v>
      </c>
      <c r="E14" s="5">
        <v>-2.48</v>
      </c>
      <c r="F14" s="5">
        <v>72.52</v>
      </c>
      <c r="G14" s="5" t="s">
        <v>58</v>
      </c>
    </row>
    <row r="15" spans="1:7" x14ac:dyDescent="0.25">
      <c r="A15" s="7">
        <v>43490</v>
      </c>
      <c r="B15" s="9">
        <v>0.76848379629629626</v>
      </c>
      <c r="C15" s="5" t="s">
        <v>62</v>
      </c>
      <c r="D15" s="5">
        <v>30</v>
      </c>
      <c r="E15" s="5">
        <v>-1.17</v>
      </c>
      <c r="F15" s="5">
        <v>28.83</v>
      </c>
      <c r="G15" s="5" t="s">
        <v>58</v>
      </c>
    </row>
    <row r="16" spans="1:7" x14ac:dyDescent="0.25">
      <c r="A16" s="7">
        <v>43491</v>
      </c>
      <c r="B16" s="9">
        <v>0.30929398148148152</v>
      </c>
      <c r="C16" s="5" t="s">
        <v>45</v>
      </c>
      <c r="D16" s="5">
        <v>60</v>
      </c>
      <c r="E16" s="5">
        <v>-2.04</v>
      </c>
      <c r="F16" s="5">
        <v>57.96</v>
      </c>
      <c r="G16" s="5" t="s">
        <v>58</v>
      </c>
    </row>
    <row r="17" spans="1:7" x14ac:dyDescent="0.25">
      <c r="A17" s="7">
        <v>43491</v>
      </c>
      <c r="B17" s="9">
        <v>0.32143518518518516</v>
      </c>
      <c r="C17" s="5" t="s">
        <v>66</v>
      </c>
      <c r="D17" s="5">
        <v>45</v>
      </c>
      <c r="E17" s="5">
        <v>-1.61</v>
      </c>
      <c r="F17" s="5">
        <v>43.39</v>
      </c>
      <c r="G17" s="5" t="s">
        <v>58</v>
      </c>
    </row>
    <row r="18" spans="1:7" x14ac:dyDescent="0.25">
      <c r="A18" s="7">
        <v>43491</v>
      </c>
      <c r="B18" s="9">
        <v>0.3243402777777778</v>
      </c>
      <c r="C18" s="5" t="s">
        <v>71</v>
      </c>
      <c r="D18" s="5">
        <v>30</v>
      </c>
      <c r="E18" s="5">
        <v>-1.17</v>
      </c>
      <c r="F18" s="5">
        <v>28.83</v>
      </c>
      <c r="G18" s="5" t="s">
        <v>58</v>
      </c>
    </row>
    <row r="19" spans="1:7" x14ac:dyDescent="0.25">
      <c r="A19" s="7">
        <v>43491</v>
      </c>
      <c r="B19" s="9">
        <v>0.40600694444444446</v>
      </c>
      <c r="C19" s="5" t="s">
        <v>74</v>
      </c>
      <c r="D19" s="5">
        <v>105</v>
      </c>
      <c r="E19" s="5">
        <v>-3.35</v>
      </c>
      <c r="F19" s="5">
        <v>101.65</v>
      </c>
      <c r="G19" s="5" t="s">
        <v>58</v>
      </c>
    </row>
    <row r="20" spans="1:7" x14ac:dyDescent="0.25">
      <c r="A20" s="7">
        <v>43491</v>
      </c>
      <c r="B20" s="9">
        <v>0.42406250000000001</v>
      </c>
      <c r="C20" s="5" t="s">
        <v>76</v>
      </c>
      <c r="D20" s="5">
        <v>210</v>
      </c>
      <c r="E20" s="5">
        <v>-6.39</v>
      </c>
      <c r="F20" s="5">
        <v>203.61</v>
      </c>
      <c r="G20" s="5" t="s">
        <v>58</v>
      </c>
    </row>
    <row r="21" spans="1:7" ht="15.75" customHeight="1" x14ac:dyDescent="0.25">
      <c r="A21" s="7">
        <v>43491</v>
      </c>
      <c r="B21" s="9">
        <v>0.50910879629629624</v>
      </c>
      <c r="C21" s="5" t="s">
        <v>79</v>
      </c>
      <c r="D21" s="5">
        <v>15</v>
      </c>
      <c r="E21" s="5">
        <v>-0.74</v>
      </c>
      <c r="F21" s="5">
        <v>14.26</v>
      </c>
      <c r="G21" s="5" t="s">
        <v>58</v>
      </c>
    </row>
    <row r="22" spans="1:7" ht="15.75" customHeight="1" x14ac:dyDescent="0.25">
      <c r="A22" s="7">
        <v>43492</v>
      </c>
      <c r="B22" s="9">
        <v>0.4331828703703704</v>
      </c>
      <c r="C22" s="5" t="s">
        <v>81</v>
      </c>
      <c r="D22" s="5">
        <v>30</v>
      </c>
      <c r="E22" s="5">
        <v>-1.17</v>
      </c>
      <c r="F22" s="5">
        <v>28.83</v>
      </c>
      <c r="G22" s="5" t="s">
        <v>58</v>
      </c>
    </row>
    <row r="23" spans="1:7" ht="15.75" customHeight="1" x14ac:dyDescent="0.25">
      <c r="A23" s="7">
        <v>43494</v>
      </c>
      <c r="B23" s="9">
        <v>0.27020833333333333</v>
      </c>
      <c r="C23" s="5" t="s">
        <v>84</v>
      </c>
      <c r="D23" s="5">
        <v>10</v>
      </c>
      <c r="E23" s="5">
        <v>-0.59</v>
      </c>
      <c r="F23" s="5">
        <v>9.41</v>
      </c>
      <c r="G23" s="5" t="s">
        <v>88</v>
      </c>
    </row>
    <row r="24" spans="1:7" ht="15.75" customHeight="1" x14ac:dyDescent="0.25">
      <c r="A24" s="7">
        <v>43494</v>
      </c>
      <c r="B24" s="9">
        <v>0.53940972222222217</v>
      </c>
      <c r="C24" s="5" t="s">
        <v>89</v>
      </c>
      <c r="D24" s="5">
        <v>60</v>
      </c>
      <c r="E24" s="5">
        <v>-2.04</v>
      </c>
      <c r="F24" s="5">
        <v>57.96</v>
      </c>
      <c r="G24" s="5" t="s">
        <v>58</v>
      </c>
    </row>
    <row r="25" spans="1:7" ht="15.75" customHeight="1" x14ac:dyDescent="0.25">
      <c r="A25" s="7">
        <v>43495</v>
      </c>
      <c r="B25" s="9">
        <v>0.73283564814814817</v>
      </c>
      <c r="C25" s="5" t="s">
        <v>93</v>
      </c>
      <c r="D25" s="5">
        <v>150</v>
      </c>
      <c r="E25" s="5">
        <v>-4.6500000000000004</v>
      </c>
      <c r="F25" s="5">
        <v>145.35</v>
      </c>
      <c r="G25" s="5" t="s">
        <v>58</v>
      </c>
    </row>
    <row r="26" spans="1:7" ht="15.75" customHeight="1" x14ac:dyDescent="0.25">
      <c r="A26" s="7">
        <v>43496</v>
      </c>
      <c r="B26" s="9">
        <v>0.75865740740740739</v>
      </c>
      <c r="C26" s="5" t="s">
        <v>95</v>
      </c>
      <c r="D26" s="5">
        <v>100</v>
      </c>
      <c r="E26" s="5">
        <v>-3.2</v>
      </c>
      <c r="F26" s="5">
        <v>96.8</v>
      </c>
      <c r="G26" s="5" t="s">
        <v>29</v>
      </c>
    </row>
    <row r="27" spans="1:7" ht="15.75" customHeight="1" x14ac:dyDescent="0.25">
      <c r="A27" s="7">
        <v>43496</v>
      </c>
      <c r="B27" s="9">
        <v>0.81309027777777787</v>
      </c>
      <c r="C27" s="5" t="s">
        <v>99</v>
      </c>
      <c r="D27" s="5">
        <v>50</v>
      </c>
      <c r="E27" s="5">
        <v>-1.75</v>
      </c>
      <c r="F27" s="5">
        <v>48.25</v>
      </c>
      <c r="G27" s="5" t="s">
        <v>33</v>
      </c>
    </row>
    <row r="28" spans="1:7" ht="15.75" customHeight="1" x14ac:dyDescent="0.25">
      <c r="A28" s="7">
        <v>43497</v>
      </c>
      <c r="B28" s="9">
        <v>0.41717592592592595</v>
      </c>
      <c r="C28" s="5" t="s">
        <v>100</v>
      </c>
      <c r="D28" s="5">
        <v>15</v>
      </c>
      <c r="E28" s="5">
        <v>-0.74</v>
      </c>
      <c r="F28" s="5">
        <v>14.26</v>
      </c>
      <c r="G28" s="5" t="s">
        <v>58</v>
      </c>
    </row>
    <row r="29" spans="1:7" ht="15.75" customHeight="1" x14ac:dyDescent="0.25">
      <c r="A29" s="7">
        <v>43498</v>
      </c>
      <c r="B29" s="9">
        <v>0.95841435185185186</v>
      </c>
      <c r="C29" s="5" t="s">
        <v>104</v>
      </c>
      <c r="D29" s="5">
        <v>100</v>
      </c>
      <c r="E29" s="5">
        <v>-3.2</v>
      </c>
      <c r="F29" s="5">
        <v>96.8</v>
      </c>
      <c r="G29" s="5" t="s">
        <v>29</v>
      </c>
    </row>
    <row r="30" spans="1:7" ht="15.75" customHeight="1" x14ac:dyDescent="0.25">
      <c r="A30" s="7">
        <v>43501</v>
      </c>
      <c r="B30" s="9">
        <v>0.64349537037037041</v>
      </c>
      <c r="C30" s="5" t="s">
        <v>105</v>
      </c>
      <c r="D30" s="5">
        <v>30</v>
      </c>
      <c r="E30" s="5">
        <v>-1.17</v>
      </c>
      <c r="F30" s="5">
        <v>28.83</v>
      </c>
      <c r="G30" s="5" t="s">
        <v>108</v>
      </c>
    </row>
    <row r="31" spans="1:7" ht="15.75" customHeight="1" x14ac:dyDescent="0.25">
      <c r="A31" s="7">
        <v>43504</v>
      </c>
      <c r="B31" s="9">
        <v>0.77810185185185177</v>
      </c>
      <c r="C31" s="5" t="s">
        <v>110</v>
      </c>
      <c r="D31" s="5">
        <v>15</v>
      </c>
      <c r="E31" s="5">
        <v>-0.74</v>
      </c>
      <c r="F31" s="5">
        <v>14.26</v>
      </c>
      <c r="G31" s="5" t="s">
        <v>58</v>
      </c>
    </row>
    <row r="32" spans="1:7" ht="15.75" customHeight="1" x14ac:dyDescent="0.25">
      <c r="A32" s="7">
        <v>43506</v>
      </c>
      <c r="B32" s="9">
        <v>0.47959490740740746</v>
      </c>
      <c r="C32" s="5" t="s">
        <v>111</v>
      </c>
      <c r="D32" s="5">
        <v>30</v>
      </c>
      <c r="E32" s="5">
        <v>-1.17</v>
      </c>
      <c r="F32" s="5">
        <v>28.83</v>
      </c>
      <c r="G32" s="5" t="s">
        <v>108</v>
      </c>
    </row>
    <row r="33" spans="1:7" ht="15.75" customHeight="1" x14ac:dyDescent="0.25">
      <c r="A33" s="7">
        <v>43511</v>
      </c>
      <c r="B33" s="9">
        <v>0.18682870370370372</v>
      </c>
      <c r="C33" s="5" t="s">
        <v>115</v>
      </c>
      <c r="D33" s="5">
        <v>5</v>
      </c>
      <c r="E33" s="5">
        <v>-0.45</v>
      </c>
      <c r="F33" s="5">
        <v>4.55</v>
      </c>
      <c r="G33" s="5" t="s">
        <v>116</v>
      </c>
    </row>
    <row r="34" spans="1:7" ht="15.75" customHeight="1" x14ac:dyDescent="0.25">
      <c r="A34" s="7">
        <v>43511</v>
      </c>
      <c r="B34" s="9">
        <v>0.28033564814814815</v>
      </c>
      <c r="C34" s="5" t="s">
        <v>71</v>
      </c>
      <c r="D34" s="5">
        <v>20</v>
      </c>
      <c r="E34" s="5">
        <v>-0.88</v>
      </c>
      <c r="F34" s="5">
        <v>19.12</v>
      </c>
      <c r="G34" s="5" t="s">
        <v>120</v>
      </c>
    </row>
    <row r="35" spans="1:7" ht="15.75" customHeight="1" x14ac:dyDescent="0.25">
      <c r="A35" s="7">
        <v>43512</v>
      </c>
      <c r="B35" s="9">
        <v>0.30427083333333332</v>
      </c>
      <c r="C35" s="5" t="s">
        <v>121</v>
      </c>
      <c r="D35" s="5">
        <v>5</v>
      </c>
      <c r="E35" s="5">
        <v>-0.45</v>
      </c>
      <c r="F35" s="5">
        <v>4.55</v>
      </c>
      <c r="G35" s="5" t="s">
        <v>116</v>
      </c>
    </row>
    <row r="36" spans="1:7" ht="15.75" customHeight="1" x14ac:dyDescent="0.25">
      <c r="A36" s="7">
        <v>43513</v>
      </c>
      <c r="B36" s="9">
        <v>0.35010416666666666</v>
      </c>
      <c r="C36" s="5" t="s">
        <v>99</v>
      </c>
      <c r="D36" s="5">
        <v>20</v>
      </c>
      <c r="E36" s="5">
        <v>-0.88</v>
      </c>
      <c r="F36" s="5">
        <v>19.12</v>
      </c>
      <c r="G36" s="5" t="s">
        <v>116</v>
      </c>
    </row>
    <row r="37" spans="1:7" ht="15.75" customHeight="1" x14ac:dyDescent="0.25">
      <c r="A37" s="7">
        <v>43513</v>
      </c>
      <c r="B37" s="9">
        <v>0.76920138888888889</v>
      </c>
      <c r="C37" s="5" t="s">
        <v>125</v>
      </c>
      <c r="D37" s="5">
        <v>10</v>
      </c>
      <c r="E37" s="5">
        <v>-0.59</v>
      </c>
      <c r="F37" s="5">
        <v>9.41</v>
      </c>
      <c r="G37" s="5" t="s">
        <v>116</v>
      </c>
    </row>
    <row r="38" spans="1:7" ht="15.75" customHeight="1" x14ac:dyDescent="0.25">
      <c r="A38" s="7">
        <v>43517</v>
      </c>
      <c r="B38" s="9">
        <v>0.85446759259259253</v>
      </c>
      <c r="C38" s="5" t="s">
        <v>128</v>
      </c>
      <c r="D38" s="5">
        <v>5</v>
      </c>
      <c r="E38" s="5">
        <v>-0.45</v>
      </c>
      <c r="F38" s="5">
        <v>4.55</v>
      </c>
      <c r="G38" s="5" t="s">
        <v>130</v>
      </c>
    </row>
    <row r="39" spans="1:7" ht="15.75" customHeight="1" x14ac:dyDescent="0.25">
      <c r="A39" s="7">
        <v>43518</v>
      </c>
      <c r="B39" s="9">
        <v>0.29547453703703702</v>
      </c>
      <c r="C39" s="5" t="s">
        <v>131</v>
      </c>
      <c r="D39" s="5">
        <v>5</v>
      </c>
      <c r="E39" s="5">
        <v>-0.45</v>
      </c>
      <c r="F39" s="5">
        <v>4.55</v>
      </c>
      <c r="G39" s="5" t="s">
        <v>130</v>
      </c>
    </row>
    <row r="40" spans="1:7" ht="15.75" customHeight="1" x14ac:dyDescent="0.25">
      <c r="A40" s="7">
        <v>43522</v>
      </c>
      <c r="B40" s="9">
        <v>0.3820601851851852</v>
      </c>
      <c r="C40" s="5" t="s">
        <v>30</v>
      </c>
      <c r="D40" s="5">
        <v>20</v>
      </c>
      <c r="E40" s="5">
        <v>-0.88</v>
      </c>
      <c r="F40" s="5">
        <v>19.12</v>
      </c>
      <c r="G40" s="5" t="s">
        <v>135</v>
      </c>
    </row>
    <row r="41" spans="1:7" ht="15.75" customHeight="1" x14ac:dyDescent="0.25">
      <c r="A41" s="7">
        <v>43524</v>
      </c>
      <c r="B41" s="9">
        <v>0.31442129629629628</v>
      </c>
      <c r="C41" s="5" t="s">
        <v>136</v>
      </c>
      <c r="D41" s="5">
        <v>30</v>
      </c>
      <c r="E41" s="5">
        <v>-1.17</v>
      </c>
      <c r="F41" s="5">
        <v>28.83</v>
      </c>
      <c r="G41" s="5" t="s">
        <v>108</v>
      </c>
    </row>
    <row r="42" spans="1:7" ht="15.75" customHeight="1" x14ac:dyDescent="0.25">
      <c r="A42" s="7">
        <v>43525</v>
      </c>
      <c r="B42" s="9">
        <v>0.23755787037037038</v>
      </c>
      <c r="C42" s="5" t="s">
        <v>138</v>
      </c>
      <c r="D42" s="5">
        <v>20</v>
      </c>
      <c r="E42" s="5">
        <v>-0.88</v>
      </c>
      <c r="F42" s="5">
        <v>19.12</v>
      </c>
      <c r="G42" s="5" t="s">
        <v>141</v>
      </c>
    </row>
    <row r="43" spans="1:7" ht="15.75" customHeight="1" x14ac:dyDescent="0.25">
      <c r="A43" s="7">
        <v>43526</v>
      </c>
      <c r="B43" s="9">
        <v>0.27925925925925926</v>
      </c>
      <c r="C43" s="5" t="s">
        <v>143</v>
      </c>
      <c r="D43" s="5">
        <v>20</v>
      </c>
      <c r="E43" s="5">
        <v>-0.88</v>
      </c>
      <c r="F43" s="5">
        <v>19.12</v>
      </c>
      <c r="G43" s="5" t="s">
        <v>141</v>
      </c>
    </row>
    <row r="44" spans="1:7" ht="15.75" customHeight="1" x14ac:dyDescent="0.25">
      <c r="A44" s="7">
        <v>43534</v>
      </c>
      <c r="B44" s="9">
        <v>0.7429513888888889</v>
      </c>
      <c r="C44" s="5" t="s">
        <v>147</v>
      </c>
      <c r="D44" s="5">
        <v>10</v>
      </c>
      <c r="E44" s="5">
        <v>-0.52</v>
      </c>
      <c r="F44" s="5">
        <v>9.48</v>
      </c>
      <c r="G44" s="5" t="s">
        <v>135</v>
      </c>
    </row>
    <row r="45" spans="1:7" ht="15.75" customHeight="1" x14ac:dyDescent="0.25">
      <c r="A45" s="7">
        <v>43536</v>
      </c>
      <c r="B45" s="9">
        <v>0.48284722222222221</v>
      </c>
      <c r="C45" s="5" t="s">
        <v>148</v>
      </c>
      <c r="D45" s="5">
        <v>15</v>
      </c>
      <c r="E45" s="5">
        <v>-0.63</v>
      </c>
      <c r="F45" s="5">
        <v>14.37</v>
      </c>
      <c r="G45" s="5" t="s">
        <v>108</v>
      </c>
    </row>
    <row r="46" spans="1:7" ht="15.75" customHeight="1" x14ac:dyDescent="0.25">
      <c r="A46" s="7">
        <v>43542</v>
      </c>
      <c r="B46" s="9">
        <v>0.81723379629629633</v>
      </c>
      <c r="C46" s="5" t="s">
        <v>99</v>
      </c>
      <c r="D46" s="5">
        <v>50</v>
      </c>
      <c r="E46" s="5">
        <v>-1.4</v>
      </c>
      <c r="F46" s="5">
        <v>48.6</v>
      </c>
      <c r="G46" s="5" t="s">
        <v>135</v>
      </c>
    </row>
    <row r="47" spans="1:7" ht="15.75" customHeight="1" x14ac:dyDescent="0.25">
      <c r="A47" s="7">
        <v>43547</v>
      </c>
      <c r="B47" s="9">
        <v>0.46881944444444446</v>
      </c>
      <c r="C47" s="5" t="s">
        <v>152</v>
      </c>
      <c r="D47" s="5">
        <v>60</v>
      </c>
      <c r="E47" s="5">
        <v>-1.62</v>
      </c>
      <c r="F47" s="5">
        <v>58.38</v>
      </c>
      <c r="G47" s="5" t="s">
        <v>155</v>
      </c>
    </row>
    <row r="48" spans="1:7" ht="15.75" customHeight="1" x14ac:dyDescent="0.25">
      <c r="A48" s="7">
        <v>43547</v>
      </c>
      <c r="B48" s="9">
        <v>0.60539351851851853</v>
      </c>
      <c r="C48" s="5" t="s">
        <v>156</v>
      </c>
      <c r="D48" s="5">
        <v>30</v>
      </c>
      <c r="E48" s="5">
        <v>-0.96</v>
      </c>
      <c r="F48" s="5">
        <v>29.04</v>
      </c>
      <c r="G48" s="5" t="s">
        <v>155</v>
      </c>
    </row>
    <row r="49" spans="1:7" ht="15.75" customHeight="1" x14ac:dyDescent="0.25">
      <c r="A49" s="7">
        <v>43548</v>
      </c>
      <c r="B49" s="9">
        <v>0.65751157407407412</v>
      </c>
      <c r="C49" s="5" t="s">
        <v>157</v>
      </c>
      <c r="D49" s="5">
        <v>10</v>
      </c>
      <c r="E49" s="5">
        <v>-0.52</v>
      </c>
      <c r="F49" s="5">
        <v>9.48</v>
      </c>
      <c r="G49" s="5" t="s">
        <v>158</v>
      </c>
    </row>
    <row r="50" spans="1:7" ht="15.75" customHeight="1" x14ac:dyDescent="0.25">
      <c r="A50" s="7">
        <v>43551</v>
      </c>
      <c r="B50" s="9">
        <v>0.66008101851851853</v>
      </c>
      <c r="C50" s="5" t="s">
        <v>105</v>
      </c>
      <c r="D50" s="5">
        <v>30</v>
      </c>
      <c r="E50" s="5">
        <v>-0.96</v>
      </c>
      <c r="F50" s="5">
        <v>29.04</v>
      </c>
      <c r="G50" s="5" t="s">
        <v>161</v>
      </c>
    </row>
    <row r="51" spans="1:7" ht="15.75" customHeight="1" x14ac:dyDescent="0.25">
      <c r="A51" s="7">
        <v>43553</v>
      </c>
      <c r="B51" s="9">
        <v>0.28936342592592595</v>
      </c>
      <c r="C51" s="5" t="s">
        <v>105</v>
      </c>
      <c r="D51" s="5">
        <v>20</v>
      </c>
      <c r="E51" s="5">
        <v>-0.74</v>
      </c>
      <c r="F51" s="5">
        <v>19.260000000000002</v>
      </c>
      <c r="G51" s="5" t="s">
        <v>158</v>
      </c>
    </row>
    <row r="52" spans="1:7" ht="15.75" customHeight="1" x14ac:dyDescent="0.25">
      <c r="A52" s="7">
        <v>43557</v>
      </c>
      <c r="B52" s="9">
        <v>0.38074074074074077</v>
      </c>
      <c r="C52" s="5" t="s">
        <v>81</v>
      </c>
      <c r="D52" s="5">
        <v>20</v>
      </c>
      <c r="E52" s="5">
        <v>-0.74</v>
      </c>
      <c r="F52" s="5">
        <v>19.260000000000002</v>
      </c>
      <c r="G52" s="5" t="s">
        <v>141</v>
      </c>
    </row>
    <row r="53" spans="1:7" ht="15.75" customHeight="1" x14ac:dyDescent="0.25">
      <c r="A53" s="7">
        <v>43558</v>
      </c>
      <c r="B53" s="9">
        <v>0.27335648148148145</v>
      </c>
      <c r="C53" s="5" t="s">
        <v>165</v>
      </c>
      <c r="D53" s="5">
        <v>20</v>
      </c>
      <c r="E53" s="5">
        <v>-0.74</v>
      </c>
      <c r="F53" s="5">
        <v>19.260000000000002</v>
      </c>
      <c r="G53" s="5" t="s">
        <v>141</v>
      </c>
    </row>
    <row r="54" spans="1:7" ht="15.75" customHeight="1" x14ac:dyDescent="0.25">
      <c r="A54" s="7">
        <v>43559</v>
      </c>
      <c r="B54" s="9">
        <v>0.30363425925925924</v>
      </c>
      <c r="C54" s="5" t="s">
        <v>167</v>
      </c>
      <c r="D54" s="5">
        <v>15</v>
      </c>
      <c r="E54" s="5">
        <v>-0.63</v>
      </c>
      <c r="F54" s="5">
        <v>14.37</v>
      </c>
      <c r="G54" s="5" t="s">
        <v>161</v>
      </c>
    </row>
    <row r="55" spans="1:7" ht="15.75" customHeight="1" x14ac:dyDescent="0.25">
      <c r="A55" s="7">
        <v>43561</v>
      </c>
      <c r="B55" s="9">
        <v>0.85040509259259256</v>
      </c>
      <c r="C55" s="5" t="s">
        <v>147</v>
      </c>
      <c r="D55" s="5">
        <v>20</v>
      </c>
      <c r="E55" s="5">
        <v>-0.74</v>
      </c>
      <c r="F55" s="5">
        <v>19.260000000000002</v>
      </c>
      <c r="G55" s="5" t="s">
        <v>141</v>
      </c>
    </row>
    <row r="56" spans="1:7" ht="15.75" customHeight="1" x14ac:dyDescent="0.25">
      <c r="A56" s="7">
        <v>43561</v>
      </c>
      <c r="B56" s="9">
        <v>0.90167824074074077</v>
      </c>
      <c r="C56" s="5" t="s">
        <v>30</v>
      </c>
      <c r="D56" s="5">
        <v>20</v>
      </c>
      <c r="E56" s="5">
        <v>-0.74</v>
      </c>
      <c r="F56" s="5">
        <v>19.260000000000002</v>
      </c>
      <c r="G56" s="5" t="s">
        <v>141</v>
      </c>
    </row>
    <row r="57" spans="1:7" ht="15.75" customHeight="1" x14ac:dyDescent="0.25">
      <c r="A57" s="7">
        <v>43566</v>
      </c>
      <c r="B57" s="9">
        <v>0.29725694444444445</v>
      </c>
      <c r="C57" s="5" t="s">
        <v>178</v>
      </c>
      <c r="D57" s="5">
        <v>10</v>
      </c>
      <c r="E57" s="5">
        <v>-0.52</v>
      </c>
      <c r="F57" s="5">
        <v>9.48</v>
      </c>
      <c r="G57" s="5" t="s">
        <v>158</v>
      </c>
    </row>
    <row r="58" spans="1:7" ht="15.75" customHeight="1" x14ac:dyDescent="0.25">
      <c r="A58" s="7">
        <v>43566</v>
      </c>
      <c r="B58" s="9">
        <v>0.82406250000000003</v>
      </c>
      <c r="C58" s="5" t="s">
        <v>182</v>
      </c>
      <c r="D58" s="5">
        <v>15</v>
      </c>
      <c r="E58" s="5">
        <v>-0.63</v>
      </c>
      <c r="F58" s="5">
        <v>14.37</v>
      </c>
      <c r="G58" s="5" t="s">
        <v>161</v>
      </c>
    </row>
    <row r="59" spans="1:7" ht="15.75" customHeight="1" x14ac:dyDescent="0.25">
      <c r="A59" s="7">
        <v>43574</v>
      </c>
      <c r="B59" s="9">
        <v>0.65600694444444441</v>
      </c>
      <c r="C59" s="5" t="s">
        <v>184</v>
      </c>
      <c r="D59" s="5">
        <v>15</v>
      </c>
      <c r="E59" s="5">
        <v>-0.63</v>
      </c>
      <c r="F59" s="5">
        <v>14.37</v>
      </c>
      <c r="G59" s="5" t="s">
        <v>185</v>
      </c>
    </row>
    <row r="60" spans="1:7" ht="15.75" customHeight="1" x14ac:dyDescent="0.25">
      <c r="A60" s="7">
        <v>43575</v>
      </c>
      <c r="B60" s="9">
        <v>0.34475694444444444</v>
      </c>
      <c r="C60" s="5" t="s">
        <v>190</v>
      </c>
      <c r="D60" s="5">
        <v>15</v>
      </c>
      <c r="E60" s="5">
        <v>-0.63</v>
      </c>
      <c r="F60" s="5">
        <v>14.37</v>
      </c>
      <c r="G60" s="5" t="s">
        <v>185</v>
      </c>
    </row>
    <row r="61" spans="1:7" ht="15.75" customHeight="1" x14ac:dyDescent="0.25">
      <c r="A61" s="7">
        <v>43575</v>
      </c>
      <c r="B61" s="9">
        <v>0.43768518518518523</v>
      </c>
      <c r="C61" s="5" t="s">
        <v>152</v>
      </c>
      <c r="D61" s="5">
        <v>10</v>
      </c>
      <c r="E61" s="5">
        <v>-0.52</v>
      </c>
      <c r="F61" s="5">
        <v>9.48</v>
      </c>
      <c r="G61" s="5" t="s">
        <v>185</v>
      </c>
    </row>
    <row r="62" spans="1:7" ht="15.75" customHeight="1" x14ac:dyDescent="0.25">
      <c r="A62" s="7">
        <v>43578</v>
      </c>
      <c r="B62" s="9">
        <v>0.4051967592592593</v>
      </c>
      <c r="C62" s="5" t="s">
        <v>192</v>
      </c>
      <c r="D62" s="5">
        <v>8</v>
      </c>
      <c r="E62" s="5">
        <v>-0.48</v>
      </c>
      <c r="F62" s="5">
        <v>7.52</v>
      </c>
      <c r="G62" s="5" t="s">
        <v>193</v>
      </c>
    </row>
    <row r="63" spans="1:7" ht="15.75" customHeight="1" x14ac:dyDescent="0.25">
      <c r="A63" s="7">
        <v>43588</v>
      </c>
      <c r="B63" s="9">
        <v>0.34996527777777775</v>
      </c>
      <c r="C63" s="5" t="s">
        <v>196</v>
      </c>
      <c r="D63" s="5">
        <v>20</v>
      </c>
      <c r="E63" s="5">
        <v>-0.74</v>
      </c>
      <c r="F63" s="5">
        <v>19.260000000000002</v>
      </c>
      <c r="G63" s="5" t="s">
        <v>141</v>
      </c>
    </row>
    <row r="64" spans="1:7" ht="15.75" customHeight="1" x14ac:dyDescent="0.25">
      <c r="A64" s="20">
        <v>43642</v>
      </c>
      <c r="B64" s="21">
        <v>0.68287037037037035</v>
      </c>
      <c r="C64" s="23" t="s">
        <v>99</v>
      </c>
      <c r="D64" s="25">
        <v>20</v>
      </c>
      <c r="E64" s="26">
        <v>-0.74</v>
      </c>
      <c r="F64" s="25">
        <v>19.260000000000002</v>
      </c>
      <c r="G64" s="23" t="s">
        <v>44</v>
      </c>
    </row>
    <row r="65" spans="1:7" ht="15.75" customHeight="1" x14ac:dyDescent="0.25">
      <c r="A65" s="20">
        <v>43649</v>
      </c>
      <c r="B65" s="21">
        <v>0.68135416666666671</v>
      </c>
      <c r="C65" s="23" t="s">
        <v>226</v>
      </c>
      <c r="D65" s="25">
        <v>7</v>
      </c>
      <c r="E65" s="26">
        <v>-0.45</v>
      </c>
      <c r="F65" s="25">
        <v>6.55</v>
      </c>
      <c r="G65" s="23" t="s">
        <v>185</v>
      </c>
    </row>
    <row r="66" spans="1:7" ht="15.75" customHeight="1" x14ac:dyDescent="0.25">
      <c r="A66" s="20">
        <v>43650</v>
      </c>
      <c r="B66" s="21">
        <v>0.60116898148148146</v>
      </c>
      <c r="C66" s="23" t="s">
        <v>230</v>
      </c>
      <c r="D66" s="25">
        <v>15</v>
      </c>
      <c r="E66" s="26">
        <v>-0.63</v>
      </c>
      <c r="F66" s="25">
        <v>14.37</v>
      </c>
      <c r="G66" s="23" t="s">
        <v>234</v>
      </c>
    </row>
    <row r="67" spans="1:7" ht="15.75" customHeight="1" x14ac:dyDescent="0.25">
      <c r="A67" s="20">
        <v>43654</v>
      </c>
      <c r="B67" s="21">
        <v>0.58218749999999997</v>
      </c>
      <c r="C67" s="23" t="s">
        <v>236</v>
      </c>
      <c r="D67" s="25">
        <v>7</v>
      </c>
      <c r="E67" s="26">
        <v>-0.45</v>
      </c>
      <c r="F67" s="25">
        <v>6.55</v>
      </c>
      <c r="G67" s="23" t="s">
        <v>185</v>
      </c>
    </row>
    <row r="68" spans="1:7" ht="15.75" customHeight="1" x14ac:dyDescent="0.25">
      <c r="A68" s="20">
        <v>43664</v>
      </c>
      <c r="B68" s="21">
        <v>0.25692129629629629</v>
      </c>
      <c r="C68" s="23" t="s">
        <v>53</v>
      </c>
      <c r="D68" s="25">
        <v>15</v>
      </c>
      <c r="E68" s="26">
        <v>-0.63</v>
      </c>
      <c r="F68" s="25">
        <v>14.37</v>
      </c>
      <c r="G68" s="23" t="s">
        <v>234</v>
      </c>
    </row>
    <row r="69" spans="1:7" ht="15.75" customHeight="1" x14ac:dyDescent="0.25">
      <c r="A69" s="20">
        <v>43669</v>
      </c>
      <c r="B69" s="21">
        <v>0.47913194444444446</v>
      </c>
      <c r="C69" s="23" t="s">
        <v>42</v>
      </c>
      <c r="D69" s="25">
        <v>30</v>
      </c>
      <c r="E69" s="26">
        <v>-0.96</v>
      </c>
      <c r="F69" s="25">
        <v>29.04</v>
      </c>
      <c r="G69" s="23" t="s">
        <v>234</v>
      </c>
    </row>
    <row r="70" spans="1:7" ht="15.75" customHeight="1" x14ac:dyDescent="0.25">
      <c r="A70" s="20">
        <v>43670</v>
      </c>
      <c r="B70" s="21">
        <v>0.47050925925925924</v>
      </c>
      <c r="C70" s="23" t="s">
        <v>45</v>
      </c>
      <c r="D70" s="25">
        <v>20</v>
      </c>
      <c r="E70" s="26">
        <v>-0.74</v>
      </c>
      <c r="F70" s="25">
        <v>19.260000000000002</v>
      </c>
      <c r="G70" s="23" t="s">
        <v>250</v>
      </c>
    </row>
    <row r="71" spans="1:7" ht="15.75" customHeight="1" x14ac:dyDescent="0.25">
      <c r="A71" s="20">
        <v>43674</v>
      </c>
      <c r="B71" s="21">
        <v>0.28089120370370368</v>
      </c>
      <c r="C71" s="23" t="s">
        <v>105</v>
      </c>
      <c r="D71" s="25">
        <v>10</v>
      </c>
      <c r="E71" s="26">
        <v>-0.52</v>
      </c>
      <c r="F71" s="25">
        <v>9.48</v>
      </c>
      <c r="G71" s="23" t="s">
        <v>193</v>
      </c>
    </row>
    <row r="72" spans="1:7" ht="15.75" customHeight="1" x14ac:dyDescent="0.25">
      <c r="A72" s="20">
        <v>43679</v>
      </c>
      <c r="B72" s="21">
        <v>0.47715277777777776</v>
      </c>
      <c r="C72" s="23" t="s">
        <v>255</v>
      </c>
      <c r="D72" s="25">
        <v>10</v>
      </c>
      <c r="E72" s="26">
        <v>-0.52</v>
      </c>
      <c r="F72" s="25">
        <v>9.48</v>
      </c>
      <c r="G72" s="23" t="s">
        <v>193</v>
      </c>
    </row>
    <row r="73" spans="1:7" ht="15.75" customHeight="1" x14ac:dyDescent="0.25">
      <c r="A73" s="20">
        <v>43680</v>
      </c>
      <c r="B73" s="21">
        <v>0.24934027777777779</v>
      </c>
      <c r="C73" s="23" t="s">
        <v>258</v>
      </c>
      <c r="D73" s="25">
        <v>10</v>
      </c>
      <c r="E73" s="26">
        <v>-0.52</v>
      </c>
      <c r="F73" s="25">
        <v>9.48</v>
      </c>
      <c r="G73" s="23" t="s">
        <v>193</v>
      </c>
    </row>
    <row r="74" spans="1:7" ht="15.75" customHeight="1" x14ac:dyDescent="0.25">
      <c r="A74" s="20">
        <v>43680</v>
      </c>
      <c r="B74" s="21">
        <v>0.45940972222222221</v>
      </c>
      <c r="C74" s="23" t="s">
        <v>262</v>
      </c>
      <c r="D74" s="25">
        <v>10</v>
      </c>
      <c r="E74" s="26">
        <v>-0.52</v>
      </c>
      <c r="F74" s="25">
        <v>9.48</v>
      </c>
      <c r="G74" s="23" t="s">
        <v>193</v>
      </c>
    </row>
    <row r="75" spans="1:7" ht="15.75" customHeight="1" x14ac:dyDescent="0.25">
      <c r="A75" s="20">
        <v>43683</v>
      </c>
      <c r="B75" s="21">
        <v>0.83787037037037038</v>
      </c>
      <c r="C75" s="23" t="s">
        <v>99</v>
      </c>
      <c r="D75" s="25">
        <v>40</v>
      </c>
      <c r="E75" s="26">
        <v>-1.18</v>
      </c>
      <c r="F75" s="25">
        <v>38.82</v>
      </c>
      <c r="G75" s="23" t="s">
        <v>269</v>
      </c>
    </row>
    <row r="76" spans="1:7" ht="15.75" customHeight="1" x14ac:dyDescent="0.25">
      <c r="A76" s="20">
        <v>43692</v>
      </c>
      <c r="B76" s="21">
        <v>0.30380787037037038</v>
      </c>
      <c r="C76" s="23" t="s">
        <v>271</v>
      </c>
      <c r="D76" s="25">
        <v>225</v>
      </c>
      <c r="E76" s="26">
        <v>-5.25</v>
      </c>
      <c r="F76" s="25">
        <v>219.75</v>
      </c>
      <c r="G76" s="23" t="s">
        <v>275</v>
      </c>
    </row>
    <row r="77" spans="1:7" ht="15.75" customHeight="1" x14ac:dyDescent="0.25">
      <c r="A77" s="20">
        <v>43693</v>
      </c>
      <c r="B77" s="21">
        <v>0.77789351851851851</v>
      </c>
      <c r="C77" s="23" t="s">
        <v>276</v>
      </c>
      <c r="D77" s="25">
        <v>15</v>
      </c>
      <c r="E77" s="26">
        <v>-0.63</v>
      </c>
      <c r="F77" s="25">
        <v>14.37</v>
      </c>
      <c r="G77" s="23" t="s">
        <v>234</v>
      </c>
    </row>
    <row r="78" spans="1:7" ht="15.75" customHeight="1" x14ac:dyDescent="0.25">
      <c r="A78" s="20">
        <v>43699</v>
      </c>
      <c r="B78" s="21">
        <v>0.32310185185185186</v>
      </c>
      <c r="C78" s="23" t="s">
        <v>280</v>
      </c>
      <c r="D78" s="25">
        <v>10</v>
      </c>
      <c r="E78" s="26">
        <v>-0.52</v>
      </c>
      <c r="F78" s="25">
        <v>9.48</v>
      </c>
      <c r="G78" s="23" t="s">
        <v>44</v>
      </c>
    </row>
    <row r="79" spans="1:7" ht="15.75" customHeight="1" x14ac:dyDescent="0.25">
      <c r="A79" s="20">
        <v>43730</v>
      </c>
      <c r="B79" s="21">
        <v>0.29357638888888887</v>
      </c>
      <c r="C79" s="23" t="s">
        <v>284</v>
      </c>
      <c r="D79" s="25">
        <v>10</v>
      </c>
      <c r="E79" s="26">
        <v>-0.52</v>
      </c>
      <c r="F79" s="25">
        <v>9.48</v>
      </c>
      <c r="G79" s="23" t="s">
        <v>287</v>
      </c>
    </row>
    <row r="80" spans="1:7" ht="15.75" customHeight="1" x14ac:dyDescent="0.25">
      <c r="A80" s="20">
        <v>43730</v>
      </c>
      <c r="B80" s="21">
        <v>0.31340277777777775</v>
      </c>
      <c r="C80" s="23" t="s">
        <v>290</v>
      </c>
      <c r="D80" s="25">
        <v>10</v>
      </c>
      <c r="E80" s="26">
        <v>-0.52</v>
      </c>
      <c r="F80" s="25">
        <v>9.48</v>
      </c>
      <c r="G80" s="23" t="s">
        <v>44</v>
      </c>
    </row>
    <row r="81" spans="1:7" ht="15.75" customHeight="1" x14ac:dyDescent="0.25">
      <c r="A81" s="20">
        <v>43734</v>
      </c>
      <c r="B81" s="21">
        <v>0.40924768518518517</v>
      </c>
      <c r="C81" s="23" t="s">
        <v>105</v>
      </c>
      <c r="D81" s="25">
        <v>10</v>
      </c>
      <c r="E81" s="26">
        <v>-0.52</v>
      </c>
      <c r="F81" s="25">
        <v>9.48</v>
      </c>
      <c r="G81" s="23" t="s">
        <v>44</v>
      </c>
    </row>
    <row r="82" spans="1:7" ht="15.75" customHeight="1" x14ac:dyDescent="0.25">
      <c r="A82" s="20">
        <v>43739</v>
      </c>
      <c r="B82" s="21">
        <v>0.41954861111111114</v>
      </c>
      <c r="C82" s="23" t="s">
        <v>302</v>
      </c>
      <c r="D82" s="25">
        <v>20</v>
      </c>
      <c r="E82" s="26">
        <v>-0.74</v>
      </c>
      <c r="F82" s="25">
        <v>19.260000000000002</v>
      </c>
      <c r="G82" s="23" t="s">
        <v>287</v>
      </c>
    </row>
    <row r="83" spans="1:7" ht="15.75" customHeight="1" x14ac:dyDescent="0.25">
      <c r="A83" s="20">
        <v>43739</v>
      </c>
      <c r="B83" s="21">
        <v>0.85173611111111114</v>
      </c>
      <c r="C83" s="23" t="s">
        <v>306</v>
      </c>
      <c r="D83" s="25">
        <v>60</v>
      </c>
      <c r="E83" s="26">
        <v>-1.62</v>
      </c>
      <c r="F83" s="25">
        <v>58.38</v>
      </c>
      <c r="G83" s="23" t="s">
        <v>308</v>
      </c>
    </row>
    <row r="84" spans="1:7" ht="15.75" customHeight="1" x14ac:dyDescent="0.25">
      <c r="A84" s="20">
        <v>43743</v>
      </c>
      <c r="B84" s="21">
        <v>0.48721064814814813</v>
      </c>
      <c r="C84" s="23" t="s">
        <v>312</v>
      </c>
      <c r="D84" s="25">
        <v>20</v>
      </c>
      <c r="E84" s="26">
        <v>-0.74</v>
      </c>
      <c r="F84" s="25">
        <v>19.260000000000002</v>
      </c>
      <c r="G84" s="23" t="s">
        <v>269</v>
      </c>
    </row>
    <row r="85" spans="1:7" ht="15.75" customHeight="1" x14ac:dyDescent="0.25">
      <c r="A85" s="20">
        <v>43744</v>
      </c>
      <c r="B85" s="21">
        <v>0.79680555555555554</v>
      </c>
      <c r="C85" s="23" t="s">
        <v>99</v>
      </c>
      <c r="D85" s="25">
        <v>20</v>
      </c>
      <c r="E85" s="26">
        <v>-0.74</v>
      </c>
      <c r="F85" s="25">
        <v>19.260000000000002</v>
      </c>
      <c r="G85" s="23" t="s">
        <v>308</v>
      </c>
    </row>
    <row r="86" spans="1:7" ht="15.75" customHeight="1" x14ac:dyDescent="0.25">
      <c r="A86" s="20">
        <v>43749</v>
      </c>
      <c r="B86" s="21">
        <v>0.17037037037037037</v>
      </c>
      <c r="C86" s="23" t="s">
        <v>319</v>
      </c>
      <c r="D86" s="25">
        <v>10</v>
      </c>
      <c r="E86" s="26">
        <v>-0.52</v>
      </c>
      <c r="F86" s="25">
        <v>9.48</v>
      </c>
      <c r="G86" s="23" t="s">
        <v>287</v>
      </c>
    </row>
    <row r="87" spans="1:7" ht="15.75" customHeight="1" x14ac:dyDescent="0.25">
      <c r="A87" s="20">
        <v>43750</v>
      </c>
      <c r="B87" s="21">
        <v>0.72512731481481485</v>
      </c>
      <c r="C87" s="23" t="s">
        <v>147</v>
      </c>
      <c r="D87" s="25">
        <v>40</v>
      </c>
      <c r="E87" s="26">
        <v>-1.18</v>
      </c>
      <c r="F87" s="25">
        <v>38.82</v>
      </c>
      <c r="G87" s="23" t="s">
        <v>269</v>
      </c>
    </row>
    <row r="88" spans="1:7" ht="15.75" customHeight="1" x14ac:dyDescent="0.25">
      <c r="A88" s="20">
        <v>43757</v>
      </c>
      <c r="B88" s="21">
        <v>0.3916203703703704</v>
      </c>
      <c r="C88" s="23" t="s">
        <v>327</v>
      </c>
      <c r="D88" s="25">
        <v>20</v>
      </c>
      <c r="E88" s="26">
        <v>-0.74</v>
      </c>
      <c r="F88" s="25">
        <v>19.260000000000002</v>
      </c>
      <c r="G88" s="23" t="s">
        <v>308</v>
      </c>
    </row>
    <row r="89" spans="1:7" ht="15.75" customHeight="1" x14ac:dyDescent="0.25">
      <c r="A89" s="20">
        <v>43757</v>
      </c>
      <c r="B89" s="21">
        <v>0.50305555555555559</v>
      </c>
      <c r="C89" s="23" t="s">
        <v>332</v>
      </c>
      <c r="D89" s="25">
        <v>40</v>
      </c>
      <c r="E89" s="26">
        <v>-1.18</v>
      </c>
      <c r="F89" s="25">
        <v>38.82</v>
      </c>
      <c r="G89" s="23" t="s">
        <v>334</v>
      </c>
    </row>
    <row r="90" spans="1:7" ht="15.75" customHeight="1" x14ac:dyDescent="0.25">
      <c r="A90" s="20">
        <v>43767</v>
      </c>
      <c r="B90" s="21">
        <v>0.31987268518518519</v>
      </c>
      <c r="C90" s="44" t="s">
        <v>919</v>
      </c>
      <c r="D90" s="25">
        <v>20</v>
      </c>
      <c r="E90" s="26">
        <v>-0.74</v>
      </c>
      <c r="F90" s="25">
        <v>19.260000000000002</v>
      </c>
      <c r="G90" s="44" t="s">
        <v>269</v>
      </c>
    </row>
    <row r="91" spans="1:7" ht="15.75" customHeight="1" x14ac:dyDescent="0.25">
      <c r="A91" s="20">
        <v>43768</v>
      </c>
      <c r="B91" s="21">
        <v>0.43530092592592595</v>
      </c>
      <c r="C91" s="44" t="s">
        <v>920</v>
      </c>
      <c r="D91" s="25">
        <v>100</v>
      </c>
      <c r="E91" s="26">
        <v>-2.5</v>
      </c>
      <c r="F91" s="25">
        <v>97.5</v>
      </c>
      <c r="G91" s="44" t="s">
        <v>308</v>
      </c>
    </row>
    <row r="92" spans="1:7" ht="15.75" customHeight="1" x14ac:dyDescent="0.25">
      <c r="A92" s="20">
        <v>43771</v>
      </c>
      <c r="B92" s="21">
        <v>0.68442129629629633</v>
      </c>
      <c r="C92" s="44" t="s">
        <v>921</v>
      </c>
      <c r="D92" s="25">
        <v>20</v>
      </c>
      <c r="E92" s="26">
        <v>-0.74</v>
      </c>
      <c r="F92" s="25">
        <v>19.260000000000002</v>
      </c>
      <c r="G92" s="44" t="s">
        <v>308</v>
      </c>
    </row>
    <row r="93" spans="1:7" ht="15.75" customHeight="1" x14ac:dyDescent="0.25">
      <c r="A93" s="20">
        <v>43773</v>
      </c>
      <c r="B93" s="21">
        <v>0.57374999999999998</v>
      </c>
      <c r="C93" s="44" t="s">
        <v>922</v>
      </c>
      <c r="D93" s="25">
        <v>20</v>
      </c>
      <c r="E93" s="26">
        <v>-0.74</v>
      </c>
      <c r="F93" s="25">
        <v>19.260000000000002</v>
      </c>
      <c r="G93" s="44" t="s">
        <v>308</v>
      </c>
    </row>
    <row r="94" spans="1:7" ht="15.75" customHeight="1" x14ac:dyDescent="0.25">
      <c r="A94" s="20">
        <v>43775</v>
      </c>
      <c r="B94" s="21">
        <v>0.2315625</v>
      </c>
      <c r="C94" s="44" t="s">
        <v>923</v>
      </c>
      <c r="D94" s="25">
        <v>20</v>
      </c>
      <c r="E94" s="26">
        <v>-0.74</v>
      </c>
      <c r="F94" s="25">
        <v>19.260000000000002</v>
      </c>
      <c r="G94" s="44" t="s">
        <v>269</v>
      </c>
    </row>
    <row r="95" spans="1:7" ht="15.75" customHeight="1" x14ac:dyDescent="0.25">
      <c r="A95" s="20">
        <v>43778</v>
      </c>
      <c r="B95" s="21">
        <v>0.69270833333333337</v>
      </c>
      <c r="C95" s="44" t="s">
        <v>924</v>
      </c>
      <c r="D95" s="25">
        <v>30</v>
      </c>
      <c r="E95" s="26">
        <v>-0.96</v>
      </c>
      <c r="F95" s="25">
        <v>29.04</v>
      </c>
      <c r="G95" s="44" t="s">
        <v>308</v>
      </c>
    </row>
    <row r="96" spans="1:7" ht="15.75" customHeight="1" x14ac:dyDescent="0.25">
      <c r="A96" s="20">
        <v>43779</v>
      </c>
      <c r="B96" s="21">
        <v>0.12987268518518519</v>
      </c>
      <c r="C96" s="44" t="s">
        <v>925</v>
      </c>
      <c r="D96" s="25">
        <v>60</v>
      </c>
      <c r="E96" s="26">
        <v>-1.62</v>
      </c>
      <c r="F96" s="25">
        <v>58.38</v>
      </c>
      <c r="G96" s="44" t="s">
        <v>269</v>
      </c>
    </row>
    <row r="97" spans="1:7" ht="15.75" customHeight="1" x14ac:dyDescent="0.25">
      <c r="A97" s="20">
        <v>43781</v>
      </c>
      <c r="B97" s="21">
        <v>0.25425925925925924</v>
      </c>
      <c r="C97" s="44" t="s">
        <v>255</v>
      </c>
      <c r="D97" s="25">
        <v>60</v>
      </c>
      <c r="E97" s="26">
        <v>-1.62</v>
      </c>
      <c r="F97" s="25">
        <v>58.38</v>
      </c>
      <c r="G97" s="44" t="s">
        <v>926</v>
      </c>
    </row>
    <row r="98" spans="1:7" ht="15.75" customHeight="1" x14ac:dyDescent="0.25">
      <c r="A98" s="20">
        <v>43781</v>
      </c>
      <c r="B98" s="21">
        <v>0.25650462962962967</v>
      </c>
      <c r="C98" s="44" t="s">
        <v>255</v>
      </c>
      <c r="D98" s="25">
        <v>10</v>
      </c>
      <c r="E98" s="26">
        <v>-0.52</v>
      </c>
      <c r="F98" s="25">
        <v>9.48</v>
      </c>
      <c r="G98" s="44" t="s">
        <v>334</v>
      </c>
    </row>
    <row r="99" spans="1:7" ht="15.75" customHeight="1" x14ac:dyDescent="0.25">
      <c r="A99" s="20">
        <v>43783</v>
      </c>
      <c r="B99" s="21">
        <v>0.26337962962962963</v>
      </c>
      <c r="C99" s="44" t="s">
        <v>927</v>
      </c>
      <c r="D99" s="25">
        <v>30</v>
      </c>
      <c r="E99" s="26">
        <v>-0.96</v>
      </c>
      <c r="F99" s="25">
        <v>29.04</v>
      </c>
      <c r="G99" s="44" t="s">
        <v>928</v>
      </c>
    </row>
    <row r="100" spans="1:7" ht="15.75" customHeight="1" x14ac:dyDescent="0.25">
      <c r="A100" s="20">
        <v>43783</v>
      </c>
      <c r="B100" s="21">
        <v>0.72325231481481478</v>
      </c>
      <c r="C100" s="44" t="s">
        <v>99</v>
      </c>
      <c r="D100" s="25">
        <v>30</v>
      </c>
      <c r="E100" s="26">
        <v>-0.96</v>
      </c>
      <c r="F100" s="25">
        <v>29.04</v>
      </c>
      <c r="G100" s="44" t="s">
        <v>928</v>
      </c>
    </row>
    <row r="101" spans="1:7" ht="15.75" customHeight="1" x14ac:dyDescent="0.25">
      <c r="A101" s="20">
        <v>43783</v>
      </c>
      <c r="B101" s="21">
        <v>0.76866898148148144</v>
      </c>
      <c r="C101" s="44" t="s">
        <v>276</v>
      </c>
      <c r="D101" s="25">
        <v>30</v>
      </c>
      <c r="E101" s="26">
        <v>-0.96</v>
      </c>
      <c r="F101" s="25">
        <v>29.04</v>
      </c>
      <c r="G101" s="44" t="s">
        <v>928</v>
      </c>
    </row>
    <row r="102" spans="1:7" ht="15.75" customHeight="1" x14ac:dyDescent="0.25">
      <c r="A102" s="20">
        <v>43783</v>
      </c>
      <c r="B102" s="21">
        <v>0.80199074074074073</v>
      </c>
      <c r="C102" s="44" t="s">
        <v>929</v>
      </c>
      <c r="D102" s="25">
        <v>15</v>
      </c>
      <c r="E102" s="26">
        <v>-0.63</v>
      </c>
      <c r="F102" s="25">
        <v>14.37</v>
      </c>
      <c r="G102" s="44" t="s">
        <v>928</v>
      </c>
    </row>
    <row r="103" spans="1:7" ht="15.75" customHeight="1" x14ac:dyDescent="0.25">
      <c r="A103" s="20">
        <v>43783</v>
      </c>
      <c r="B103" s="21">
        <v>0.83233796296296303</v>
      </c>
      <c r="C103" s="44" t="s">
        <v>930</v>
      </c>
      <c r="D103" s="25">
        <v>30</v>
      </c>
      <c r="E103" s="26">
        <v>-0.96</v>
      </c>
      <c r="F103" s="25">
        <v>29.04</v>
      </c>
      <c r="G103" s="44" t="s">
        <v>928</v>
      </c>
    </row>
    <row r="104" spans="1:7" ht="15.75" customHeight="1" x14ac:dyDescent="0.25">
      <c r="A104" s="20">
        <v>43784</v>
      </c>
      <c r="B104" s="21">
        <v>0.32805555555555554</v>
      </c>
      <c r="C104" s="44" t="s">
        <v>45</v>
      </c>
      <c r="D104" s="25">
        <v>120</v>
      </c>
      <c r="E104" s="26">
        <v>-2.94</v>
      </c>
      <c r="F104" s="25">
        <v>117.06</v>
      </c>
      <c r="G104" s="44" t="s">
        <v>928</v>
      </c>
    </row>
    <row r="105" spans="1:7" ht="15.75" customHeight="1" x14ac:dyDescent="0.25">
      <c r="A105" s="20">
        <v>43784</v>
      </c>
      <c r="B105" s="21">
        <v>0.86968749999999995</v>
      </c>
      <c r="C105" s="44" t="s">
        <v>230</v>
      </c>
      <c r="D105" s="25">
        <v>60</v>
      </c>
      <c r="E105" s="26">
        <v>-1.62</v>
      </c>
      <c r="F105" s="25">
        <v>58.38</v>
      </c>
      <c r="G105" s="44" t="s">
        <v>928</v>
      </c>
    </row>
    <row r="106" spans="1:7" ht="15.75" customHeight="1" x14ac:dyDescent="0.25">
      <c r="A106" s="20">
        <v>43785</v>
      </c>
      <c r="B106" s="21">
        <v>0.72995370370370372</v>
      </c>
      <c r="C106" s="44" t="s">
        <v>931</v>
      </c>
      <c r="D106" s="25">
        <v>30</v>
      </c>
      <c r="E106" s="26">
        <v>-0.96</v>
      </c>
      <c r="F106" s="25">
        <v>29.04</v>
      </c>
      <c r="G106" s="44" t="s">
        <v>932</v>
      </c>
    </row>
    <row r="107" spans="1:7" ht="15.75" customHeight="1" x14ac:dyDescent="0.25">
      <c r="A107" s="20">
        <v>43786</v>
      </c>
      <c r="B107" s="21">
        <v>0.50796296296296295</v>
      </c>
      <c r="C107" s="44" t="s">
        <v>933</v>
      </c>
      <c r="D107" s="25">
        <v>15</v>
      </c>
      <c r="E107" s="26">
        <v>-0.63</v>
      </c>
      <c r="F107" s="25">
        <v>14.37</v>
      </c>
      <c r="G107" s="44" t="s">
        <v>928</v>
      </c>
    </row>
    <row r="108" spans="1:7" ht="15.75" customHeight="1" x14ac:dyDescent="0.25">
      <c r="A108" s="20">
        <v>43786</v>
      </c>
      <c r="B108" s="21">
        <v>0.64903935185185191</v>
      </c>
      <c r="C108" s="44" t="s">
        <v>290</v>
      </c>
      <c r="D108" s="25">
        <v>15</v>
      </c>
      <c r="E108" s="26">
        <v>-0.63</v>
      </c>
      <c r="F108" s="25">
        <v>14.37</v>
      </c>
      <c r="G108" s="44" t="s">
        <v>928</v>
      </c>
    </row>
    <row r="109" spans="1:7" ht="15.75" customHeight="1" x14ac:dyDescent="0.25">
      <c r="A109" s="20">
        <v>43788</v>
      </c>
      <c r="B109" s="21">
        <v>0.34276620370370375</v>
      </c>
      <c r="C109" s="44" t="s">
        <v>934</v>
      </c>
      <c r="D109" s="25">
        <v>30</v>
      </c>
      <c r="E109" s="26">
        <v>-0.96</v>
      </c>
      <c r="F109" s="25">
        <v>29.04</v>
      </c>
      <c r="G109" s="44" t="s">
        <v>932</v>
      </c>
    </row>
    <row r="110" spans="1:7" ht="15.75" customHeight="1" x14ac:dyDescent="0.25">
      <c r="A110" s="20">
        <v>43788</v>
      </c>
      <c r="B110" s="21">
        <v>0.76063657407407403</v>
      </c>
      <c r="C110" s="44" t="s">
        <v>935</v>
      </c>
      <c r="D110" s="25">
        <v>45</v>
      </c>
      <c r="E110" s="26">
        <v>-1.29</v>
      </c>
      <c r="F110" s="25">
        <v>43.71</v>
      </c>
      <c r="G110" s="44" t="s">
        <v>928</v>
      </c>
    </row>
    <row r="111" spans="1:7" ht="15.75" customHeight="1" x14ac:dyDescent="0.25">
      <c r="A111" s="20">
        <v>43789</v>
      </c>
      <c r="B111" s="21">
        <v>0.26244212962962959</v>
      </c>
      <c r="C111" s="44" t="s">
        <v>89</v>
      </c>
      <c r="D111" s="25">
        <v>150</v>
      </c>
      <c r="E111" s="26">
        <v>-3.6</v>
      </c>
      <c r="F111" s="25">
        <v>146.4</v>
      </c>
      <c r="G111" s="44" t="s">
        <v>928</v>
      </c>
    </row>
    <row r="112" spans="1:7" ht="15.75" customHeight="1" x14ac:dyDescent="0.25">
      <c r="A112" s="20">
        <v>43790</v>
      </c>
      <c r="B112" s="21">
        <v>0.65791666666666659</v>
      </c>
      <c r="C112" s="44" t="s">
        <v>936</v>
      </c>
      <c r="D112" s="25">
        <v>30</v>
      </c>
      <c r="E112" s="26">
        <v>-0.96</v>
      </c>
      <c r="F112" s="25">
        <v>29.04</v>
      </c>
      <c r="G112" s="44" t="s">
        <v>928</v>
      </c>
    </row>
    <row r="113" spans="1:7" ht="15.75" customHeight="1" x14ac:dyDescent="0.25">
      <c r="A113" s="20">
        <v>43798</v>
      </c>
      <c r="B113" s="21">
        <v>0.37987268518518519</v>
      </c>
      <c r="C113" s="44" t="s">
        <v>937</v>
      </c>
      <c r="D113" s="25">
        <v>15</v>
      </c>
      <c r="E113" s="26">
        <v>-0.63</v>
      </c>
      <c r="F113" s="25">
        <v>14.37</v>
      </c>
      <c r="G113" s="44" t="s">
        <v>928</v>
      </c>
    </row>
    <row r="114" spans="1:7" ht="15.75" customHeight="1" x14ac:dyDescent="0.25">
      <c r="A114" s="20">
        <v>43809</v>
      </c>
      <c r="B114" s="21">
        <v>0.61195601851851855</v>
      </c>
      <c r="C114" s="44" t="s">
        <v>938</v>
      </c>
      <c r="D114" s="25">
        <v>15</v>
      </c>
      <c r="E114" s="26">
        <v>-0.63</v>
      </c>
      <c r="F114" s="25">
        <v>14.37</v>
      </c>
      <c r="G114" s="44" t="s">
        <v>928</v>
      </c>
    </row>
    <row r="115" spans="1:7" ht="15.75" customHeight="1" x14ac:dyDescent="0.25">
      <c r="A115" s="20">
        <v>43815</v>
      </c>
      <c r="B115" s="21">
        <v>0.60129629629629633</v>
      </c>
      <c r="C115" s="44" t="s">
        <v>30</v>
      </c>
      <c r="D115" s="25">
        <v>45</v>
      </c>
      <c r="E115" s="26">
        <v>-1.29</v>
      </c>
      <c r="F115" s="25">
        <v>43.71</v>
      </c>
      <c r="G115" s="44" t="s">
        <v>928</v>
      </c>
    </row>
    <row r="116" spans="1:7" ht="15.75" customHeight="1" x14ac:dyDescent="0.25">
      <c r="A116" s="20"/>
      <c r="B116" s="21"/>
      <c r="C116" s="44"/>
      <c r="D116" s="25"/>
      <c r="E116" s="26"/>
      <c r="F116" s="25"/>
      <c r="G116" s="44"/>
    </row>
    <row r="117" spans="1:7" ht="15.75" customHeight="1" x14ac:dyDescent="0.25">
      <c r="A117" s="69" t="s">
        <v>341</v>
      </c>
      <c r="B117" s="68"/>
      <c r="C117" s="68"/>
      <c r="D117" s="36">
        <v>0</v>
      </c>
      <c r="E117" s="33"/>
      <c r="F117" s="8"/>
    </row>
    <row r="118" spans="1:7" ht="15.75" customHeight="1" x14ac:dyDescent="0.25">
      <c r="A118" s="69" t="s">
        <v>349</v>
      </c>
      <c r="B118" s="68"/>
      <c r="C118" s="68"/>
      <c r="D118" s="36">
        <v>0</v>
      </c>
      <c r="F118" s="8"/>
    </row>
    <row r="119" spans="1:7" ht="15.75" customHeight="1" x14ac:dyDescent="0.25">
      <c r="A119" s="67" t="s">
        <v>351</v>
      </c>
      <c r="B119" s="68"/>
      <c r="C119" s="68"/>
      <c r="D119" s="38">
        <v>0</v>
      </c>
    </row>
    <row r="120" spans="1:7" ht="15.75" customHeight="1" x14ac:dyDescent="0.25">
      <c r="D120" s="40"/>
    </row>
    <row r="121" spans="1:7" ht="15.75" customHeight="1" x14ac:dyDescent="0.25">
      <c r="A121" s="69" t="s">
        <v>360</v>
      </c>
      <c r="B121" s="68"/>
      <c r="C121" s="68"/>
      <c r="D121" s="40">
        <f>SUM(D3:D10)</f>
        <v>280</v>
      </c>
    </row>
    <row r="122" spans="1:7" ht="15.75" customHeight="1" x14ac:dyDescent="0.25">
      <c r="A122" s="69" t="s">
        <v>364</v>
      </c>
      <c r="B122" s="68"/>
      <c r="C122" s="68"/>
      <c r="D122" s="40">
        <f>SUM(E3:E10)*-1</f>
        <v>10.540000000000001</v>
      </c>
    </row>
    <row r="123" spans="1:7" ht="15.75" customHeight="1" x14ac:dyDescent="0.25">
      <c r="A123" s="67" t="s">
        <v>369</v>
      </c>
      <c r="B123" s="68"/>
      <c r="C123" s="68"/>
      <c r="D123" s="42">
        <f>D121-D122</f>
        <v>269.45999999999998</v>
      </c>
    </row>
    <row r="124" spans="1:7" ht="15.75" customHeight="1" x14ac:dyDescent="0.25">
      <c r="D124" s="40"/>
    </row>
    <row r="125" spans="1:7" ht="15.75" customHeight="1" x14ac:dyDescent="0.25">
      <c r="A125" s="69" t="s">
        <v>379</v>
      </c>
      <c r="B125" s="68"/>
      <c r="C125" s="68"/>
      <c r="D125" s="40">
        <f>SUM(D11:D115)</f>
        <v>3512</v>
      </c>
    </row>
    <row r="126" spans="1:7" ht="15.75" customHeight="1" x14ac:dyDescent="0.25">
      <c r="A126" s="69" t="s">
        <v>381</v>
      </c>
      <c r="B126" s="68"/>
      <c r="C126" s="68"/>
      <c r="D126" s="40">
        <f>SUM(E11:E115)*-1</f>
        <v>118.26999999999994</v>
      </c>
    </row>
    <row r="127" spans="1:7" ht="15.75" customHeight="1" x14ac:dyDescent="0.25">
      <c r="A127" s="67" t="s">
        <v>387</v>
      </c>
      <c r="B127" s="68"/>
      <c r="C127" s="68"/>
      <c r="D127" s="42">
        <f>D125-D126</f>
        <v>3393.73</v>
      </c>
    </row>
    <row r="128" spans="1:7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</sheetData>
  <autoFilter ref="A2:G12" xr:uid="{00000000-0009-0000-0000-000002000000}">
    <sortState ref="A2:G12">
      <sortCondition ref="A2:A12"/>
    </sortState>
  </autoFilter>
  <mergeCells count="10">
    <mergeCell ref="A125:C125"/>
    <mergeCell ref="A126:C126"/>
    <mergeCell ref="A127:C127"/>
    <mergeCell ref="A1:D1"/>
    <mergeCell ref="A117:C117"/>
    <mergeCell ref="A118:C118"/>
    <mergeCell ref="A119:C119"/>
    <mergeCell ref="A123:C123"/>
    <mergeCell ref="A121:C121"/>
    <mergeCell ref="A122:C12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8D08D"/>
  </sheetPr>
  <dimension ref="A1:G1004"/>
  <sheetViews>
    <sheetView workbookViewId="0">
      <selection activeCell="F1" sqref="F1:F1048576"/>
    </sheetView>
  </sheetViews>
  <sheetFormatPr defaultColWidth="12.625" defaultRowHeight="15" customHeight="1" x14ac:dyDescent="0.2"/>
  <cols>
    <col min="1" max="1" width="19" customWidth="1"/>
    <col min="2" max="2" width="20.375" customWidth="1"/>
    <col min="3" max="3" width="15.75" customWidth="1"/>
    <col min="4" max="4" width="27.375" customWidth="1"/>
    <col min="5" max="5" width="14.375" customWidth="1"/>
    <col min="6" max="6" width="28.375" customWidth="1"/>
    <col min="7" max="25" width="14.375" customWidth="1"/>
  </cols>
  <sheetData>
    <row r="1" spans="1:7" ht="21" x14ac:dyDescent="0.35">
      <c r="A1" s="70" t="s">
        <v>426</v>
      </c>
      <c r="B1" s="68"/>
      <c r="C1" s="68"/>
      <c r="D1" s="6"/>
    </row>
    <row r="2" spans="1:7" x14ac:dyDescent="0.25">
      <c r="A2" s="2" t="s">
        <v>428</v>
      </c>
      <c r="B2" s="2" t="s">
        <v>4</v>
      </c>
      <c r="C2" s="2" t="s">
        <v>429</v>
      </c>
      <c r="D2" s="2" t="s">
        <v>8</v>
      </c>
      <c r="E2" s="2" t="s">
        <v>10</v>
      </c>
      <c r="F2" s="2" t="s">
        <v>430</v>
      </c>
      <c r="G2" s="2" t="s">
        <v>436</v>
      </c>
    </row>
    <row r="3" spans="1:7" x14ac:dyDescent="0.25">
      <c r="A3" s="58">
        <v>43383</v>
      </c>
      <c r="B3" s="59">
        <v>100</v>
      </c>
      <c r="C3" s="60">
        <v>4070071507</v>
      </c>
      <c r="D3" s="60" t="s">
        <v>439</v>
      </c>
      <c r="E3" s="60" t="s">
        <v>440</v>
      </c>
      <c r="F3" s="59" t="s">
        <v>443</v>
      </c>
      <c r="G3" s="60" t="s">
        <v>444</v>
      </c>
    </row>
    <row r="4" spans="1:7" x14ac:dyDescent="0.25">
      <c r="A4" s="58">
        <v>43431</v>
      </c>
      <c r="B4" s="59">
        <v>250</v>
      </c>
      <c r="C4" s="60">
        <v>3391</v>
      </c>
      <c r="D4" s="60" t="s">
        <v>445</v>
      </c>
      <c r="E4" s="60" t="s">
        <v>446</v>
      </c>
      <c r="F4" s="59" t="s">
        <v>448</v>
      </c>
      <c r="G4" s="60" t="s">
        <v>444</v>
      </c>
    </row>
    <row r="5" spans="1:7" x14ac:dyDescent="0.25">
      <c r="A5" s="58">
        <v>43444</v>
      </c>
      <c r="B5" s="59">
        <v>225</v>
      </c>
      <c r="C5" s="60">
        <v>390</v>
      </c>
      <c r="D5" s="60" t="s">
        <v>450</v>
      </c>
      <c r="E5" s="60" t="s">
        <v>451</v>
      </c>
      <c r="F5" s="59" t="s">
        <v>448</v>
      </c>
      <c r="G5" s="60" t="s">
        <v>444</v>
      </c>
    </row>
    <row r="6" spans="1:7" x14ac:dyDescent="0.25">
      <c r="A6" s="58">
        <v>43444</v>
      </c>
      <c r="B6" s="59">
        <v>100</v>
      </c>
      <c r="C6" s="60">
        <v>17334</v>
      </c>
      <c r="D6" s="60" t="s">
        <v>454</v>
      </c>
      <c r="E6" s="60" t="s">
        <v>451</v>
      </c>
      <c r="F6" s="59" t="s">
        <v>448</v>
      </c>
      <c r="G6" s="60" t="s">
        <v>444</v>
      </c>
    </row>
    <row r="7" spans="1:7" x14ac:dyDescent="0.25">
      <c r="A7" s="58">
        <v>43445</v>
      </c>
      <c r="B7" s="59">
        <v>500</v>
      </c>
      <c r="C7" s="60">
        <v>2823</v>
      </c>
      <c r="D7" s="60" t="s">
        <v>455</v>
      </c>
      <c r="E7" s="60" t="s">
        <v>451</v>
      </c>
      <c r="F7" s="59" t="s">
        <v>456</v>
      </c>
      <c r="G7" s="60" t="s">
        <v>444</v>
      </c>
    </row>
    <row r="8" spans="1:7" x14ac:dyDescent="0.25">
      <c r="A8" s="58">
        <v>43446</v>
      </c>
      <c r="B8" s="59">
        <v>100</v>
      </c>
      <c r="C8" s="60">
        <v>4070075203</v>
      </c>
      <c r="D8" s="60" t="s">
        <v>439</v>
      </c>
      <c r="E8" s="60" t="s">
        <v>440</v>
      </c>
      <c r="F8" s="59" t="s">
        <v>443</v>
      </c>
      <c r="G8" s="60" t="s">
        <v>444</v>
      </c>
    </row>
    <row r="9" spans="1:7" x14ac:dyDescent="0.25">
      <c r="A9" s="58">
        <v>43480</v>
      </c>
      <c r="B9" s="59">
        <v>1000</v>
      </c>
      <c r="C9" s="60">
        <v>8142006</v>
      </c>
      <c r="D9" s="60" t="s">
        <v>458</v>
      </c>
      <c r="E9" s="60" t="s">
        <v>459</v>
      </c>
      <c r="F9" s="59" t="s">
        <v>443</v>
      </c>
      <c r="G9" s="60" t="s">
        <v>444</v>
      </c>
    </row>
    <row r="10" spans="1:7" x14ac:dyDescent="0.25">
      <c r="A10" s="58">
        <v>43490</v>
      </c>
      <c r="B10" s="59">
        <v>400</v>
      </c>
      <c r="C10" s="60">
        <v>745</v>
      </c>
      <c r="D10" s="60" t="s">
        <v>460</v>
      </c>
      <c r="E10" s="60" t="s">
        <v>461</v>
      </c>
      <c r="F10" s="59" t="s">
        <v>462</v>
      </c>
      <c r="G10" s="60" t="s">
        <v>444</v>
      </c>
    </row>
    <row r="11" spans="1:7" x14ac:dyDescent="0.25">
      <c r="A11" s="58">
        <v>43490</v>
      </c>
      <c r="B11" s="59">
        <v>50</v>
      </c>
      <c r="C11" s="60">
        <v>4070078597</v>
      </c>
      <c r="D11" s="60" t="s">
        <v>439</v>
      </c>
      <c r="E11" s="60" t="s">
        <v>440</v>
      </c>
      <c r="F11" s="59" t="s">
        <v>443</v>
      </c>
      <c r="G11" s="60" t="s">
        <v>444</v>
      </c>
    </row>
    <row r="12" spans="1:7" x14ac:dyDescent="0.25">
      <c r="A12" s="58">
        <v>43493</v>
      </c>
      <c r="B12" s="59">
        <v>200</v>
      </c>
      <c r="C12" s="60">
        <v>2779395</v>
      </c>
      <c r="D12" s="60" t="s">
        <v>463</v>
      </c>
      <c r="E12" s="60" t="s">
        <v>464</v>
      </c>
      <c r="F12" s="59" t="s">
        <v>443</v>
      </c>
      <c r="G12" s="60" t="s">
        <v>444</v>
      </c>
    </row>
    <row r="13" spans="1:7" x14ac:dyDescent="0.25">
      <c r="A13" s="58">
        <v>43518</v>
      </c>
      <c r="B13" s="59">
        <v>50</v>
      </c>
      <c r="C13" s="60">
        <v>4070079834</v>
      </c>
      <c r="D13" s="60" t="s">
        <v>439</v>
      </c>
      <c r="E13" s="60" t="s">
        <v>440</v>
      </c>
      <c r="F13" s="59" t="s">
        <v>443</v>
      </c>
      <c r="G13" s="60" t="s">
        <v>444</v>
      </c>
    </row>
    <row r="14" spans="1:7" x14ac:dyDescent="0.25">
      <c r="A14" s="58">
        <v>43539</v>
      </c>
      <c r="B14" s="59">
        <v>27</v>
      </c>
      <c r="C14" s="60">
        <v>2466744</v>
      </c>
      <c r="D14" s="60" t="s">
        <v>465</v>
      </c>
      <c r="E14" s="60" t="s">
        <v>466</v>
      </c>
      <c r="F14" s="59" t="s">
        <v>467</v>
      </c>
      <c r="G14" s="60" t="s">
        <v>444</v>
      </c>
    </row>
    <row r="15" spans="1:7" x14ac:dyDescent="0.25">
      <c r="A15" s="58">
        <v>43570</v>
      </c>
      <c r="B15" s="59">
        <v>200</v>
      </c>
      <c r="C15" s="60">
        <v>1221</v>
      </c>
      <c r="D15" s="60" t="s">
        <v>468</v>
      </c>
      <c r="E15" s="60" t="s">
        <v>469</v>
      </c>
      <c r="F15" s="59" t="s">
        <v>470</v>
      </c>
      <c r="G15" s="60" t="s">
        <v>444</v>
      </c>
    </row>
    <row r="16" spans="1:7" x14ac:dyDescent="0.25">
      <c r="A16" s="58">
        <v>43584</v>
      </c>
      <c r="B16" s="59">
        <v>100</v>
      </c>
      <c r="C16" s="60">
        <v>40700880293</v>
      </c>
      <c r="D16" s="60" t="s">
        <v>439</v>
      </c>
      <c r="E16" s="60" t="s">
        <v>440</v>
      </c>
      <c r="F16" s="59" t="s">
        <v>443</v>
      </c>
      <c r="G16" s="60" t="s">
        <v>444</v>
      </c>
    </row>
    <row r="17" spans="1:7" x14ac:dyDescent="0.25">
      <c r="A17" s="58">
        <v>43575</v>
      </c>
      <c r="B17" s="59">
        <v>25</v>
      </c>
      <c r="C17" s="60">
        <v>219</v>
      </c>
      <c r="D17" s="60" t="s">
        <v>471</v>
      </c>
      <c r="E17" s="60" t="s">
        <v>472</v>
      </c>
      <c r="F17" s="59" t="s">
        <v>443</v>
      </c>
      <c r="G17" s="60" t="s">
        <v>444</v>
      </c>
    </row>
    <row r="18" spans="1:7" x14ac:dyDescent="0.25">
      <c r="A18" s="58">
        <v>43579</v>
      </c>
      <c r="B18" s="59">
        <v>30</v>
      </c>
      <c r="C18" s="60">
        <v>1560010425</v>
      </c>
      <c r="D18" s="60" t="s">
        <v>473</v>
      </c>
      <c r="E18" s="60" t="s">
        <v>474</v>
      </c>
      <c r="F18" s="59" t="s">
        <v>443</v>
      </c>
      <c r="G18" s="60" t="s">
        <v>444</v>
      </c>
    </row>
    <row r="19" spans="1:7" x14ac:dyDescent="0.25">
      <c r="A19" s="58">
        <v>43592</v>
      </c>
      <c r="B19" s="59">
        <v>960</v>
      </c>
      <c r="C19" s="60">
        <v>14877</v>
      </c>
      <c r="D19" s="60" t="s">
        <v>475</v>
      </c>
      <c r="E19" s="60" t="s">
        <v>451</v>
      </c>
      <c r="F19" s="59" t="s">
        <v>470</v>
      </c>
      <c r="G19" s="60" t="s">
        <v>444</v>
      </c>
    </row>
    <row r="20" spans="1:7" x14ac:dyDescent="0.25">
      <c r="A20" s="58">
        <v>43641</v>
      </c>
      <c r="B20" s="59">
        <v>100</v>
      </c>
      <c r="C20" s="60">
        <v>4070081049</v>
      </c>
      <c r="D20" s="60" t="s">
        <v>439</v>
      </c>
      <c r="E20" s="60" t="s">
        <v>440</v>
      </c>
      <c r="F20" s="59" t="s">
        <v>443</v>
      </c>
      <c r="G20" s="60" t="s">
        <v>444</v>
      </c>
    </row>
    <row r="21" spans="1:7" ht="15.75" customHeight="1" x14ac:dyDescent="0.25">
      <c r="A21" s="58">
        <v>43651</v>
      </c>
      <c r="B21" s="59">
        <v>20</v>
      </c>
      <c r="C21" s="60">
        <v>5573</v>
      </c>
      <c r="D21" s="60" t="s">
        <v>463</v>
      </c>
      <c r="E21" s="60" t="s">
        <v>289</v>
      </c>
      <c r="F21" s="59" t="s">
        <v>478</v>
      </c>
      <c r="G21" s="60" t="s">
        <v>444</v>
      </c>
    </row>
    <row r="22" spans="1:7" ht="15.75" customHeight="1" x14ac:dyDescent="0.25">
      <c r="A22" s="58">
        <v>43697</v>
      </c>
      <c r="B22" s="59">
        <v>100</v>
      </c>
      <c r="C22" s="60">
        <v>4070082074</v>
      </c>
      <c r="D22" s="60" t="s">
        <v>439</v>
      </c>
      <c r="E22" s="60" t="s">
        <v>440</v>
      </c>
      <c r="F22" s="59" t="s">
        <v>443</v>
      </c>
      <c r="G22" s="60" t="s">
        <v>444</v>
      </c>
    </row>
    <row r="23" spans="1:7" ht="15.75" customHeight="1" x14ac:dyDescent="0.25">
      <c r="A23" s="58">
        <v>43760</v>
      </c>
      <c r="B23" s="59">
        <v>25</v>
      </c>
      <c r="C23" s="60">
        <v>2764522</v>
      </c>
      <c r="D23" s="60" t="s">
        <v>465</v>
      </c>
      <c r="E23" s="60" t="s">
        <v>466</v>
      </c>
      <c r="F23" s="59" t="s">
        <v>443</v>
      </c>
      <c r="G23" s="60" t="s">
        <v>444</v>
      </c>
    </row>
    <row r="24" spans="1:7" ht="15.75" customHeight="1" x14ac:dyDescent="0.25">
      <c r="A24" s="58">
        <v>43778</v>
      </c>
      <c r="B24" s="59">
        <v>100</v>
      </c>
      <c r="C24" s="60">
        <v>4070082836</v>
      </c>
      <c r="D24" s="60" t="s">
        <v>439</v>
      </c>
      <c r="E24" s="60" t="s">
        <v>440</v>
      </c>
      <c r="F24" s="59" t="s">
        <v>443</v>
      </c>
      <c r="G24" s="61" t="s">
        <v>444</v>
      </c>
    </row>
    <row r="25" spans="1:7" ht="15.75" customHeight="1" x14ac:dyDescent="0.2"/>
    <row r="26" spans="1:7" ht="15.75" customHeight="1" x14ac:dyDescent="0.2"/>
    <row r="27" spans="1:7" ht="15.75" customHeight="1" x14ac:dyDescent="0.25">
      <c r="B27" s="34" t="s">
        <v>495</v>
      </c>
      <c r="C27" s="36">
        <v>0</v>
      </c>
    </row>
    <row r="28" spans="1:7" ht="15.75" customHeight="1" x14ac:dyDescent="0.25">
      <c r="B28" s="34" t="s">
        <v>497</v>
      </c>
      <c r="C28" s="48">
        <f>SUM(B3:B8)</f>
        <v>1275</v>
      </c>
    </row>
    <row r="29" spans="1:7" ht="15.75" customHeight="1" x14ac:dyDescent="0.25">
      <c r="B29" s="34" t="s">
        <v>504</v>
      </c>
      <c r="C29" s="48">
        <f>SUM(B9:B24)</f>
        <v>3387</v>
      </c>
    </row>
    <row r="30" spans="1:7" ht="15.75" customHeight="1" x14ac:dyDescent="0.2"/>
    <row r="31" spans="1:7" ht="15.75" customHeight="1" x14ac:dyDescent="0.25">
      <c r="B31" s="33" t="s">
        <v>506</v>
      </c>
      <c r="C31" s="43">
        <f>SUM(C27:C29)</f>
        <v>4662</v>
      </c>
    </row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autoFilter ref="A2:G8" xr:uid="{00000000-0009-0000-0000-000003000000}">
    <sortState ref="A2:G8">
      <sortCondition ref="A2:A8"/>
    </sortState>
  </autoFilter>
  <mergeCells count="1">
    <mergeCell ref="A1:C1"/>
  </mergeCells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8D08D"/>
  </sheetPr>
  <dimension ref="A1:F1000"/>
  <sheetViews>
    <sheetView workbookViewId="0">
      <selection activeCell="E1" sqref="E1:E1048576"/>
    </sheetView>
  </sheetViews>
  <sheetFormatPr defaultColWidth="12.625" defaultRowHeight="15" customHeight="1" x14ac:dyDescent="0.2"/>
  <cols>
    <col min="1" max="1" width="19" customWidth="1"/>
    <col min="2" max="2" width="19.5" customWidth="1"/>
    <col min="3" max="3" width="27.375" customWidth="1"/>
    <col min="4" max="4" width="14.375" customWidth="1"/>
    <col min="5" max="6" width="28.375" customWidth="1"/>
    <col min="7" max="25" width="14.375" customWidth="1"/>
  </cols>
  <sheetData>
    <row r="1" spans="1:6" ht="21" x14ac:dyDescent="0.35">
      <c r="A1" s="70" t="s">
        <v>427</v>
      </c>
      <c r="B1" s="68"/>
      <c r="C1" s="6"/>
    </row>
    <row r="2" spans="1:6" x14ac:dyDescent="0.25">
      <c r="A2" s="2" t="s">
        <v>3</v>
      </c>
      <c r="B2" s="2" t="s">
        <v>4</v>
      </c>
      <c r="C2" s="2" t="s">
        <v>8</v>
      </c>
      <c r="D2" s="2" t="s">
        <v>10</v>
      </c>
      <c r="E2" s="2" t="s">
        <v>430</v>
      </c>
      <c r="F2" s="2" t="s">
        <v>431</v>
      </c>
    </row>
    <row r="3" spans="1:6" x14ac:dyDescent="0.25">
      <c r="A3" s="7">
        <v>43544</v>
      </c>
      <c r="B3" s="8">
        <v>10</v>
      </c>
      <c r="C3" s="5" t="s">
        <v>432</v>
      </c>
      <c r="D3" s="5" t="s">
        <v>432</v>
      </c>
      <c r="E3" s="5" t="s">
        <v>434</v>
      </c>
      <c r="F3" s="24" t="s">
        <v>435</v>
      </c>
    </row>
    <row r="4" spans="1:6" x14ac:dyDescent="0.25">
      <c r="A4" s="7">
        <v>43569</v>
      </c>
      <c r="B4" s="8">
        <v>15</v>
      </c>
      <c r="C4" s="5" t="s">
        <v>437</v>
      </c>
      <c r="D4" s="5" t="s">
        <v>438</v>
      </c>
      <c r="E4" s="5" t="s">
        <v>441</v>
      </c>
      <c r="F4" s="24" t="s">
        <v>435</v>
      </c>
    </row>
    <row r="5" spans="1:6" x14ac:dyDescent="0.25">
      <c r="A5" s="7">
        <v>43569</v>
      </c>
      <c r="B5" s="8">
        <v>30</v>
      </c>
      <c r="C5" s="5" t="s">
        <v>432</v>
      </c>
      <c r="D5" s="5" t="s">
        <v>432</v>
      </c>
      <c r="E5" s="5" t="s">
        <v>441</v>
      </c>
      <c r="F5" s="24" t="s">
        <v>435</v>
      </c>
    </row>
    <row r="6" spans="1:6" x14ac:dyDescent="0.25">
      <c r="A6" s="7">
        <v>43575</v>
      </c>
      <c r="B6" s="8">
        <v>5</v>
      </c>
      <c r="C6" s="5" t="s">
        <v>442</v>
      </c>
      <c r="D6" s="5" t="s">
        <v>447</v>
      </c>
      <c r="E6" s="5" t="s">
        <v>449</v>
      </c>
      <c r="F6" s="24" t="s">
        <v>435</v>
      </c>
    </row>
    <row r="7" spans="1:6" x14ac:dyDescent="0.25">
      <c r="A7" s="7">
        <v>43575</v>
      </c>
      <c r="B7" s="8">
        <v>5</v>
      </c>
      <c r="C7" s="5" t="s">
        <v>452</v>
      </c>
      <c r="D7" s="5" t="s">
        <v>453</v>
      </c>
      <c r="E7" s="5" t="s">
        <v>449</v>
      </c>
      <c r="F7" s="24" t="s">
        <v>435</v>
      </c>
    </row>
    <row r="8" spans="1:6" x14ac:dyDescent="0.25">
      <c r="A8" s="7"/>
      <c r="B8" s="8"/>
    </row>
    <row r="9" spans="1:6" x14ac:dyDescent="0.25">
      <c r="B9" s="33" t="s">
        <v>457</v>
      </c>
      <c r="C9" s="43">
        <f>SUM(B3:B7)</f>
        <v>65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2:F8" xr:uid="{00000000-0009-0000-0000-000004000000}">
    <sortState ref="A2:F8">
      <sortCondition ref="A2:A8"/>
    </sortState>
  </autoFilter>
  <mergeCells count="1">
    <mergeCell ref="A1:B1"/>
  </mergeCells>
  <hyperlinks>
    <hyperlink ref="C6" r:id="rId1" xr:uid="{00000000-0004-0000-0400-000000000000}"/>
  </hyperlink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8D08D"/>
  </sheetPr>
  <dimension ref="A1:F998"/>
  <sheetViews>
    <sheetView workbookViewId="0">
      <selection activeCell="C31" sqref="C31"/>
    </sheetView>
  </sheetViews>
  <sheetFormatPr defaultColWidth="12.625" defaultRowHeight="15" customHeight="1" x14ac:dyDescent="0.2"/>
  <cols>
    <col min="1" max="1" width="21.25" customWidth="1"/>
    <col min="2" max="2" width="36.375" customWidth="1"/>
    <col min="3" max="3" width="17.25" customWidth="1"/>
    <col min="4" max="4" width="7.25" customWidth="1"/>
    <col min="5" max="5" width="13.75" customWidth="1"/>
    <col min="6" max="6" width="23.625" customWidth="1"/>
    <col min="7" max="26" width="14.375" customWidth="1"/>
  </cols>
  <sheetData>
    <row r="1" spans="1:6" ht="21" x14ac:dyDescent="0.35">
      <c r="A1" s="70" t="s">
        <v>523</v>
      </c>
      <c r="B1" s="68"/>
      <c r="C1" s="6"/>
      <c r="D1" s="6"/>
    </row>
    <row r="2" spans="1:6" x14ac:dyDescent="0.25">
      <c r="A2" s="2" t="s">
        <v>3</v>
      </c>
      <c r="B2" s="2" t="s">
        <v>528</v>
      </c>
      <c r="C2" s="2" t="s">
        <v>529</v>
      </c>
      <c r="D2" s="2" t="s">
        <v>430</v>
      </c>
      <c r="E2" s="2" t="s">
        <v>531</v>
      </c>
      <c r="F2" s="2" t="s">
        <v>532</v>
      </c>
    </row>
    <row r="3" spans="1:6" x14ac:dyDescent="0.25">
      <c r="A3" s="7">
        <v>43043</v>
      </c>
      <c r="B3" s="5" t="s">
        <v>536</v>
      </c>
      <c r="C3" s="5" t="s">
        <v>537</v>
      </c>
      <c r="D3" s="5" t="s">
        <v>539</v>
      </c>
      <c r="E3" s="8">
        <v>75</v>
      </c>
      <c r="F3" s="8" t="s">
        <v>542</v>
      </c>
    </row>
    <row r="4" spans="1:6" x14ac:dyDescent="0.25">
      <c r="A4" s="7">
        <v>43084</v>
      </c>
      <c r="B4" s="5" t="s">
        <v>543</v>
      </c>
      <c r="C4" s="5" t="s">
        <v>544</v>
      </c>
      <c r="D4" s="5" t="s">
        <v>539</v>
      </c>
      <c r="E4" s="8">
        <v>275</v>
      </c>
      <c r="F4" s="8" t="s">
        <v>542</v>
      </c>
    </row>
    <row r="5" spans="1:6" x14ac:dyDescent="0.25">
      <c r="A5" s="7">
        <v>43145</v>
      </c>
      <c r="B5" s="5" t="s">
        <v>547</v>
      </c>
      <c r="C5" s="5" t="s">
        <v>548</v>
      </c>
      <c r="D5" s="5" t="s">
        <v>539</v>
      </c>
      <c r="E5" s="8">
        <v>89.94</v>
      </c>
      <c r="F5" s="8" t="s">
        <v>542</v>
      </c>
    </row>
    <row r="6" spans="1:6" x14ac:dyDescent="0.25">
      <c r="A6" s="7">
        <v>43156</v>
      </c>
      <c r="B6" s="5" t="s">
        <v>551</v>
      </c>
      <c r="C6" s="5" t="s">
        <v>552</v>
      </c>
      <c r="D6" s="5" t="s">
        <v>539</v>
      </c>
      <c r="E6" s="8">
        <v>89.74</v>
      </c>
      <c r="F6" s="8" t="s">
        <v>542</v>
      </c>
    </row>
    <row r="7" spans="1:6" x14ac:dyDescent="0.25">
      <c r="A7" s="7">
        <v>43159</v>
      </c>
      <c r="B7" s="5" t="s">
        <v>554</v>
      </c>
      <c r="C7" s="5" t="s">
        <v>556</v>
      </c>
      <c r="D7" s="5" t="s">
        <v>539</v>
      </c>
      <c r="E7" s="8">
        <v>99</v>
      </c>
      <c r="F7" s="8" t="s">
        <v>542</v>
      </c>
    </row>
    <row r="8" spans="1:6" x14ac:dyDescent="0.25">
      <c r="A8" s="7">
        <v>43326</v>
      </c>
      <c r="B8" s="5" t="s">
        <v>547</v>
      </c>
      <c r="C8" s="5" t="s">
        <v>548</v>
      </c>
      <c r="D8" s="5" t="s">
        <v>539</v>
      </c>
      <c r="E8" s="8">
        <v>89.94</v>
      </c>
      <c r="F8" s="8" t="s">
        <v>542</v>
      </c>
    </row>
    <row r="9" spans="1:6" x14ac:dyDescent="0.25">
      <c r="A9" s="7">
        <v>43348</v>
      </c>
      <c r="B9" s="5" t="s">
        <v>573</v>
      </c>
      <c r="C9" s="5" t="s">
        <v>574</v>
      </c>
      <c r="D9" s="5" t="s">
        <v>539</v>
      </c>
      <c r="E9" s="8">
        <v>168</v>
      </c>
      <c r="F9" s="8" t="s">
        <v>542</v>
      </c>
    </row>
    <row r="10" spans="1:6" x14ac:dyDescent="0.25">
      <c r="A10" s="7">
        <v>43358</v>
      </c>
      <c r="B10" s="5" t="s">
        <v>573</v>
      </c>
      <c r="C10" s="5" t="s">
        <v>574</v>
      </c>
      <c r="D10" s="5" t="s">
        <v>539</v>
      </c>
      <c r="E10" s="8">
        <v>84</v>
      </c>
      <c r="F10" s="8" t="s">
        <v>542</v>
      </c>
    </row>
    <row r="11" spans="1:6" x14ac:dyDescent="0.25">
      <c r="A11" s="7">
        <v>43399</v>
      </c>
      <c r="B11" s="5" t="s">
        <v>583</v>
      </c>
      <c r="C11" s="5" t="s">
        <v>574</v>
      </c>
      <c r="D11" s="5" t="s">
        <v>539</v>
      </c>
      <c r="E11" s="8">
        <v>91.34</v>
      </c>
      <c r="F11" s="8" t="s">
        <v>542</v>
      </c>
    </row>
    <row r="12" spans="1:6" x14ac:dyDescent="0.25">
      <c r="A12" s="7">
        <v>43458</v>
      </c>
      <c r="B12" s="5" t="s">
        <v>588</v>
      </c>
      <c r="C12" s="5" t="s">
        <v>590</v>
      </c>
      <c r="D12" s="5" t="s">
        <v>539</v>
      </c>
      <c r="E12" s="8">
        <v>27</v>
      </c>
      <c r="F12" s="8" t="s">
        <v>542</v>
      </c>
    </row>
    <row r="13" spans="1:6" x14ac:dyDescent="0.25">
      <c r="A13" s="7">
        <v>43465</v>
      </c>
      <c r="B13" s="5" t="s">
        <v>551</v>
      </c>
      <c r="C13" s="5" t="s">
        <v>552</v>
      </c>
      <c r="D13" s="5" t="s">
        <v>539</v>
      </c>
      <c r="E13" s="8">
        <v>89.74</v>
      </c>
      <c r="F13" s="8" t="s">
        <v>542</v>
      </c>
    </row>
    <row r="14" spans="1:6" x14ac:dyDescent="0.25">
      <c r="A14" s="7">
        <v>43618</v>
      </c>
      <c r="B14" s="5" t="s">
        <v>600</v>
      </c>
      <c r="C14" s="5" t="s">
        <v>433</v>
      </c>
      <c r="D14" s="5" t="s">
        <v>433</v>
      </c>
      <c r="E14" s="8">
        <v>250</v>
      </c>
      <c r="F14" s="8" t="s">
        <v>601</v>
      </c>
    </row>
    <row r="15" spans="1:6" x14ac:dyDescent="0.25">
      <c r="E15" s="8"/>
    </row>
    <row r="17" spans="1:3" x14ac:dyDescent="0.25">
      <c r="A17" s="72" t="s">
        <v>604</v>
      </c>
      <c r="B17" s="68"/>
      <c r="C17" s="48">
        <f>SUM(E3:E4)</f>
        <v>350</v>
      </c>
    </row>
    <row r="18" spans="1:3" ht="15.75" customHeight="1" x14ac:dyDescent="0.25">
      <c r="A18" s="72" t="s">
        <v>620</v>
      </c>
      <c r="B18" s="68"/>
      <c r="C18" s="48">
        <f>SUM(E5:E13)</f>
        <v>828.7</v>
      </c>
    </row>
    <row r="19" spans="1:3" ht="15.75" customHeight="1" x14ac:dyDescent="0.25">
      <c r="A19" s="72" t="s">
        <v>626</v>
      </c>
      <c r="B19" s="68"/>
      <c r="C19" s="48">
        <f>SUM(E14)</f>
        <v>250</v>
      </c>
    </row>
    <row r="20" spans="1:3" x14ac:dyDescent="0.25">
      <c r="A20" s="71" t="s">
        <v>632</v>
      </c>
      <c r="B20" s="68"/>
      <c r="C20" s="43">
        <f>SUM(C17:C19)</f>
        <v>1428.7</v>
      </c>
    </row>
    <row r="21" spans="1:3" ht="15.75" customHeight="1" x14ac:dyDescent="0.2"/>
    <row r="22" spans="1:3" ht="15.75" customHeight="1" x14ac:dyDescent="0.2"/>
    <row r="23" spans="1:3" ht="15.75" customHeight="1" x14ac:dyDescent="0.2"/>
    <row r="24" spans="1:3" ht="15.75" customHeight="1" x14ac:dyDescent="0.2"/>
    <row r="25" spans="1:3" ht="15.75" customHeight="1" x14ac:dyDescent="0.2"/>
    <row r="26" spans="1:3" ht="15.75" customHeight="1" x14ac:dyDescent="0.2"/>
    <row r="27" spans="1:3" ht="15.75" customHeight="1" x14ac:dyDescent="0.2"/>
    <row r="28" spans="1:3" ht="15.75" customHeight="1" x14ac:dyDescent="0.2"/>
    <row r="29" spans="1:3" ht="15.75" customHeight="1" x14ac:dyDescent="0.2"/>
    <row r="30" spans="1:3" ht="15.75" customHeight="1" x14ac:dyDescent="0.2"/>
    <row r="31" spans="1:3" ht="15.75" customHeight="1" x14ac:dyDescent="0.2"/>
    <row r="32" spans="1: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autoFilter ref="A2:F13" xr:uid="{00000000-0009-0000-0000-000005000000}">
    <sortState ref="A2:F13">
      <sortCondition ref="A2:A13"/>
    </sortState>
  </autoFilter>
  <mergeCells count="5">
    <mergeCell ref="A1:B1"/>
    <mergeCell ref="A20:B20"/>
    <mergeCell ref="A17:B17"/>
    <mergeCell ref="A18:B18"/>
    <mergeCell ref="A19:B19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7C80"/>
  </sheetPr>
  <dimension ref="A1:G1008"/>
  <sheetViews>
    <sheetView workbookViewId="0">
      <pane ySplit="2" topLeftCell="A7" activePane="bottomLeft" state="frozen"/>
      <selection pane="bottomLeft" activeCell="D15" sqref="D15"/>
    </sheetView>
  </sheetViews>
  <sheetFormatPr defaultColWidth="12.625" defaultRowHeight="15" customHeight="1" x14ac:dyDescent="0.2"/>
  <cols>
    <col min="1" max="1" width="9.375" customWidth="1"/>
    <col min="2" max="2" width="36.375" customWidth="1"/>
    <col min="3" max="3" width="9.25" customWidth="1"/>
    <col min="4" max="4" width="48.5" customWidth="1"/>
    <col min="5" max="5" width="11.75" customWidth="1"/>
    <col min="6" max="6" width="23.625" customWidth="1"/>
    <col min="7" max="7" width="65" customWidth="1"/>
    <col min="8" max="26" width="7.625" customWidth="1"/>
  </cols>
  <sheetData>
    <row r="1" spans="1:7" ht="21" x14ac:dyDescent="0.35">
      <c r="A1" s="70" t="s">
        <v>566</v>
      </c>
      <c r="B1" s="68"/>
      <c r="C1" s="68"/>
    </row>
    <row r="2" spans="1:7" x14ac:dyDescent="0.25">
      <c r="A2" s="2" t="s">
        <v>3</v>
      </c>
      <c r="B2" s="2" t="s">
        <v>528</v>
      </c>
      <c r="C2" s="2" t="s">
        <v>529</v>
      </c>
      <c r="D2" s="2" t="s">
        <v>430</v>
      </c>
      <c r="E2" s="2" t="s">
        <v>531</v>
      </c>
      <c r="F2" s="2" t="s">
        <v>532</v>
      </c>
      <c r="G2" s="2" t="s">
        <v>575</v>
      </c>
    </row>
    <row r="3" spans="1:7" x14ac:dyDescent="0.25">
      <c r="A3" s="7">
        <v>43447</v>
      </c>
      <c r="B3" s="5" t="s">
        <v>578</v>
      </c>
      <c r="C3" s="5" t="s">
        <v>580</v>
      </c>
      <c r="D3" s="5" t="s">
        <v>581</v>
      </c>
      <c r="E3" s="8">
        <v>122.19</v>
      </c>
      <c r="F3" s="8" t="s">
        <v>542</v>
      </c>
      <c r="G3" s="5" t="s">
        <v>582</v>
      </c>
    </row>
    <row r="4" spans="1:7" x14ac:dyDescent="0.25">
      <c r="A4" s="7">
        <v>43449</v>
      </c>
      <c r="B4" s="5" t="s">
        <v>584</v>
      </c>
      <c r="C4" s="5" t="s">
        <v>585</v>
      </c>
      <c r="D4" s="5" t="s">
        <v>448</v>
      </c>
      <c r="E4" s="8">
        <v>551.78</v>
      </c>
      <c r="F4" s="8" t="s">
        <v>542</v>
      </c>
      <c r="G4" s="5" t="s">
        <v>582</v>
      </c>
    </row>
    <row r="5" spans="1:7" x14ac:dyDescent="0.25">
      <c r="A5" s="7">
        <v>43492</v>
      </c>
      <c r="B5" s="5" t="s">
        <v>591</v>
      </c>
      <c r="C5" s="5" t="s">
        <v>592</v>
      </c>
      <c r="D5" s="5" t="s">
        <v>593</v>
      </c>
      <c r="E5" s="8">
        <v>847.4</v>
      </c>
      <c r="F5" s="8" t="s">
        <v>542</v>
      </c>
      <c r="G5" s="5" t="s">
        <v>594</v>
      </c>
    </row>
    <row r="6" spans="1:7" x14ac:dyDescent="0.25">
      <c r="A6" s="7">
        <v>43495</v>
      </c>
      <c r="B6" s="5" t="s">
        <v>597</v>
      </c>
      <c r="C6" s="5" t="s">
        <v>592</v>
      </c>
      <c r="D6" s="5" t="s">
        <v>599</v>
      </c>
      <c r="E6" s="8">
        <v>82.2</v>
      </c>
      <c r="F6" s="8" t="s">
        <v>542</v>
      </c>
      <c r="G6" s="5" t="s">
        <v>594</v>
      </c>
    </row>
    <row r="7" spans="1:7" x14ac:dyDescent="0.25">
      <c r="A7" s="7">
        <v>43496</v>
      </c>
      <c r="B7" s="5" t="s">
        <v>591</v>
      </c>
      <c r="C7" s="5" t="s">
        <v>592</v>
      </c>
      <c r="D7" s="5" t="s">
        <v>593</v>
      </c>
      <c r="E7" s="8">
        <v>847.4</v>
      </c>
      <c r="F7" s="8" t="s">
        <v>542</v>
      </c>
      <c r="G7" s="5" t="s">
        <v>594</v>
      </c>
    </row>
    <row r="8" spans="1:7" x14ac:dyDescent="0.25">
      <c r="A8" s="7">
        <v>43497</v>
      </c>
      <c r="B8" s="5" t="s">
        <v>605</v>
      </c>
      <c r="C8" s="5" t="s">
        <v>606</v>
      </c>
      <c r="D8" s="5" t="s">
        <v>599</v>
      </c>
      <c r="E8" s="8">
        <v>7.9</v>
      </c>
      <c r="F8" s="8" t="s">
        <v>542</v>
      </c>
      <c r="G8" s="5" t="s">
        <v>594</v>
      </c>
    </row>
    <row r="9" spans="1:7" x14ac:dyDescent="0.25">
      <c r="A9" s="7">
        <v>43500</v>
      </c>
      <c r="B9" s="5" t="s">
        <v>609</v>
      </c>
      <c r="C9" s="5" t="s">
        <v>592</v>
      </c>
      <c r="D9" s="5" t="s">
        <v>593</v>
      </c>
      <c r="E9" s="8">
        <v>423.7</v>
      </c>
      <c r="F9" s="8" t="s">
        <v>542</v>
      </c>
      <c r="G9" s="5" t="s">
        <v>594</v>
      </c>
    </row>
    <row r="10" spans="1:7" x14ac:dyDescent="0.25">
      <c r="A10" s="7">
        <v>43502</v>
      </c>
      <c r="B10" s="5" t="s">
        <v>611</v>
      </c>
      <c r="C10" s="5" t="s">
        <v>592</v>
      </c>
      <c r="D10" s="5" t="s">
        <v>593</v>
      </c>
      <c r="E10" s="8">
        <v>42.37</v>
      </c>
      <c r="F10" s="8" t="s">
        <v>542</v>
      </c>
      <c r="G10" s="5" t="s">
        <v>594</v>
      </c>
    </row>
    <row r="11" spans="1:7" x14ac:dyDescent="0.25">
      <c r="A11" s="7">
        <v>43508</v>
      </c>
      <c r="B11" s="5" t="s">
        <v>616</v>
      </c>
      <c r="C11" s="5" t="s">
        <v>618</v>
      </c>
      <c r="D11" s="5" t="s">
        <v>599</v>
      </c>
      <c r="E11" s="8">
        <v>49.47</v>
      </c>
      <c r="F11" s="8" t="s">
        <v>542</v>
      </c>
      <c r="G11" s="5" t="s">
        <v>594</v>
      </c>
    </row>
    <row r="12" spans="1:7" x14ac:dyDescent="0.25">
      <c r="A12" s="7">
        <v>43511</v>
      </c>
      <c r="B12" s="5" t="s">
        <v>605</v>
      </c>
      <c r="C12" s="5" t="s">
        <v>606</v>
      </c>
      <c r="D12" s="5" t="s">
        <v>599</v>
      </c>
      <c r="E12" s="8">
        <v>2.39</v>
      </c>
      <c r="F12" s="8" t="s">
        <v>542</v>
      </c>
      <c r="G12" s="5" t="s">
        <v>594</v>
      </c>
    </row>
    <row r="13" spans="1:7" x14ac:dyDescent="0.25">
      <c r="A13" s="7">
        <v>43542</v>
      </c>
      <c r="B13" s="5" t="s">
        <v>624</v>
      </c>
      <c r="C13" s="5" t="s">
        <v>592</v>
      </c>
      <c r="D13" s="5" t="s">
        <v>625</v>
      </c>
      <c r="E13" s="8">
        <v>142.47</v>
      </c>
      <c r="F13" s="8" t="s">
        <v>542</v>
      </c>
      <c r="G13" s="24" t="s">
        <v>627</v>
      </c>
    </row>
    <row r="14" spans="1:7" x14ac:dyDescent="0.25">
      <c r="A14" s="7">
        <v>43546</v>
      </c>
      <c r="B14" s="5" t="s">
        <v>630</v>
      </c>
      <c r="C14" s="5" t="s">
        <v>592</v>
      </c>
      <c r="D14" s="5" t="s">
        <v>625</v>
      </c>
      <c r="E14" s="8">
        <v>94.98</v>
      </c>
      <c r="F14" s="8" t="s">
        <v>542</v>
      </c>
      <c r="G14" s="24" t="s">
        <v>627</v>
      </c>
    </row>
    <row r="15" spans="1:7" x14ac:dyDescent="0.25">
      <c r="A15" s="7">
        <v>43569</v>
      </c>
      <c r="B15" s="5" t="s">
        <v>634</v>
      </c>
      <c r="C15" s="5" t="s">
        <v>635</v>
      </c>
      <c r="D15" s="5" t="s">
        <v>441</v>
      </c>
      <c r="E15" s="8">
        <v>15</v>
      </c>
      <c r="F15" s="8" t="s">
        <v>636</v>
      </c>
      <c r="G15" s="24" t="s">
        <v>637</v>
      </c>
    </row>
    <row r="16" spans="1:7" x14ac:dyDescent="0.25">
      <c r="A16" s="7">
        <v>43594</v>
      </c>
      <c r="B16" s="5" t="s">
        <v>638</v>
      </c>
      <c r="C16" s="5" t="s">
        <v>580</v>
      </c>
      <c r="D16" s="5" t="s">
        <v>640</v>
      </c>
      <c r="E16" s="8">
        <v>2118.94</v>
      </c>
      <c r="F16" s="8" t="s">
        <v>542</v>
      </c>
      <c r="G16" s="24" t="s">
        <v>642</v>
      </c>
    </row>
    <row r="17" spans="1:7" x14ac:dyDescent="0.25">
      <c r="A17" s="7">
        <v>43616</v>
      </c>
      <c r="B17" s="5" t="s">
        <v>643</v>
      </c>
      <c r="C17" s="5" t="s">
        <v>433</v>
      </c>
      <c r="D17" s="5" t="s">
        <v>644</v>
      </c>
      <c r="E17" s="8">
        <v>100</v>
      </c>
      <c r="F17" s="8" t="s">
        <v>645</v>
      </c>
      <c r="G17" s="24" t="s">
        <v>433</v>
      </c>
    </row>
    <row r="18" spans="1:7" x14ac:dyDescent="0.25">
      <c r="A18" s="7">
        <v>43631</v>
      </c>
      <c r="B18" s="24" t="s">
        <v>648</v>
      </c>
      <c r="C18" s="24" t="s">
        <v>649</v>
      </c>
      <c r="D18" s="24" t="s">
        <v>651</v>
      </c>
      <c r="E18" s="8">
        <v>135.91999999999999</v>
      </c>
      <c r="F18" s="8" t="s">
        <v>652</v>
      </c>
      <c r="G18" s="24" t="s">
        <v>433</v>
      </c>
    </row>
    <row r="19" spans="1:7" x14ac:dyDescent="0.25">
      <c r="A19" s="7">
        <v>43634</v>
      </c>
      <c r="B19" s="24" t="s">
        <v>653</v>
      </c>
      <c r="C19" s="24" t="s">
        <v>655</v>
      </c>
      <c r="D19" s="24" t="s">
        <v>656</v>
      </c>
      <c r="E19" s="8">
        <v>45</v>
      </c>
      <c r="F19" s="8" t="s">
        <v>542</v>
      </c>
      <c r="G19" s="24" t="s">
        <v>659</v>
      </c>
    </row>
    <row r="20" spans="1:7" x14ac:dyDescent="0.25">
      <c r="A20" s="45">
        <v>43703</v>
      </c>
      <c r="B20" s="34" t="s">
        <v>660</v>
      </c>
      <c r="C20" s="34" t="s">
        <v>649</v>
      </c>
      <c r="D20" s="34" t="s">
        <v>661</v>
      </c>
      <c r="E20" s="46">
        <v>1000</v>
      </c>
      <c r="F20" s="46" t="s">
        <v>542</v>
      </c>
      <c r="G20" s="49" t="s">
        <v>664</v>
      </c>
    </row>
    <row r="21" spans="1:7" x14ac:dyDescent="0.25">
      <c r="A21" s="45">
        <v>43734</v>
      </c>
      <c r="B21" s="34" t="s">
        <v>669</v>
      </c>
      <c r="C21" s="34" t="s">
        <v>580</v>
      </c>
      <c r="D21" s="34" t="s">
        <v>670</v>
      </c>
      <c r="E21" s="46">
        <v>56.74</v>
      </c>
      <c r="F21" s="46" t="s">
        <v>542</v>
      </c>
      <c r="G21" s="44" t="s">
        <v>672</v>
      </c>
    </row>
    <row r="22" spans="1:7" x14ac:dyDescent="0.25">
      <c r="A22" s="73">
        <v>43783</v>
      </c>
      <c r="B22" s="74" t="s">
        <v>941</v>
      </c>
      <c r="C22" s="74" t="s">
        <v>592</v>
      </c>
      <c r="D22" s="74" t="s">
        <v>593</v>
      </c>
      <c r="E22" s="75">
        <v>47.69</v>
      </c>
      <c r="F22" s="75" t="s">
        <v>542</v>
      </c>
      <c r="G22" s="74" t="s">
        <v>953</v>
      </c>
    </row>
    <row r="23" spans="1:7" x14ac:dyDescent="0.25">
      <c r="A23" s="73">
        <v>43783</v>
      </c>
      <c r="B23" s="74" t="s">
        <v>941</v>
      </c>
      <c r="C23" s="74" t="s">
        <v>592</v>
      </c>
      <c r="D23" s="74" t="s">
        <v>593</v>
      </c>
      <c r="E23" s="75">
        <v>476.9</v>
      </c>
      <c r="F23" s="75" t="s">
        <v>542</v>
      </c>
      <c r="G23" s="74" t="s">
        <v>953</v>
      </c>
    </row>
    <row r="24" spans="1:7" x14ac:dyDescent="0.25">
      <c r="A24" s="73">
        <v>43813</v>
      </c>
      <c r="B24" s="74" t="s">
        <v>945</v>
      </c>
      <c r="C24" s="74" t="s">
        <v>585</v>
      </c>
      <c r="D24" s="74" t="s">
        <v>946</v>
      </c>
      <c r="E24" s="75">
        <v>246.19</v>
      </c>
      <c r="F24" s="75" t="s">
        <v>542</v>
      </c>
      <c r="G24" s="74" t="s">
        <v>953</v>
      </c>
    </row>
    <row r="25" spans="1:7" x14ac:dyDescent="0.25">
      <c r="A25" s="73">
        <v>43813</v>
      </c>
      <c r="B25" s="74" t="s">
        <v>945</v>
      </c>
      <c r="C25" s="74" t="s">
        <v>585</v>
      </c>
      <c r="D25" s="74" t="s">
        <v>946</v>
      </c>
      <c r="E25" s="75">
        <v>742.23</v>
      </c>
      <c r="F25" s="75" t="s">
        <v>542</v>
      </c>
      <c r="G25" s="74" t="s">
        <v>953</v>
      </c>
    </row>
    <row r="26" spans="1:7" x14ac:dyDescent="0.25">
      <c r="A26" s="73">
        <v>43806</v>
      </c>
      <c r="B26" s="74" t="s">
        <v>947</v>
      </c>
      <c r="C26" s="74" t="s">
        <v>580</v>
      </c>
      <c r="D26" s="74" t="s">
        <v>948</v>
      </c>
      <c r="E26" s="75">
        <f>14.94+33.39+39.23</f>
        <v>87.56</v>
      </c>
      <c r="F26" s="75" t="s">
        <v>542</v>
      </c>
      <c r="G26" s="74" t="s">
        <v>953</v>
      </c>
    </row>
    <row r="27" spans="1:7" x14ac:dyDescent="0.25">
      <c r="A27" s="73">
        <v>43792</v>
      </c>
      <c r="B27" s="74" t="s">
        <v>949</v>
      </c>
      <c r="C27" s="74" t="s">
        <v>580</v>
      </c>
      <c r="D27" s="74" t="s">
        <v>950</v>
      </c>
      <c r="E27" s="75">
        <v>208.97</v>
      </c>
      <c r="F27" s="75" t="s">
        <v>542</v>
      </c>
      <c r="G27" s="74" t="s">
        <v>953</v>
      </c>
    </row>
    <row r="28" spans="1:7" x14ac:dyDescent="0.25">
      <c r="A28" s="73">
        <v>43822</v>
      </c>
      <c r="B28" s="74" t="s">
        <v>941</v>
      </c>
      <c r="C28" s="74" t="s">
        <v>592</v>
      </c>
      <c r="D28" s="74" t="s">
        <v>593</v>
      </c>
      <c r="E28" s="75">
        <v>508.6</v>
      </c>
      <c r="F28" s="75" t="s">
        <v>542</v>
      </c>
      <c r="G28" s="74" t="s">
        <v>953</v>
      </c>
    </row>
    <row r="29" spans="1:7" x14ac:dyDescent="0.25">
      <c r="A29" s="73">
        <v>43789</v>
      </c>
      <c r="B29" s="74" t="s">
        <v>951</v>
      </c>
      <c r="C29" s="74" t="s">
        <v>952</v>
      </c>
      <c r="D29" s="74" t="s">
        <v>950</v>
      </c>
      <c r="E29" s="75">
        <v>35.630000000000003</v>
      </c>
      <c r="F29" s="75" t="s">
        <v>542</v>
      </c>
      <c r="G29" s="74" t="s">
        <v>954</v>
      </c>
    </row>
    <row r="30" spans="1:7" x14ac:dyDescent="0.25">
      <c r="A30" s="45"/>
      <c r="B30" s="34"/>
      <c r="C30" s="34"/>
      <c r="D30" s="34"/>
      <c r="E30" s="46"/>
      <c r="F30" s="46"/>
      <c r="G30" s="44"/>
    </row>
    <row r="31" spans="1:7" ht="15.75" customHeight="1" x14ac:dyDescent="0.25">
      <c r="A31" s="7"/>
      <c r="B31" s="34" t="s">
        <v>675</v>
      </c>
      <c r="C31" s="48">
        <f>SUM(E3:E4)</f>
        <v>673.97</v>
      </c>
      <c r="E31" s="8"/>
      <c r="F31" s="8"/>
    </row>
    <row r="32" spans="1:7" ht="15.75" customHeight="1" x14ac:dyDescent="0.25">
      <c r="A32" s="7"/>
      <c r="B32" s="34" t="s">
        <v>678</v>
      </c>
      <c r="C32" s="48">
        <f>SUM(E5:E29)</f>
        <v>8365.6499999999978</v>
      </c>
      <c r="E32" s="8"/>
      <c r="F32" s="8"/>
    </row>
    <row r="33" spans="1:6" ht="15.75" customHeight="1" x14ac:dyDescent="0.25">
      <c r="A33" s="7"/>
      <c r="B33" s="50" t="s">
        <v>681</v>
      </c>
      <c r="C33" s="51">
        <f>SUM(C31:C32)</f>
        <v>9039.6199999999972</v>
      </c>
      <c r="E33" s="8"/>
      <c r="F33" s="8"/>
    </row>
    <row r="34" spans="1:6" ht="15.75" customHeight="1" x14ac:dyDescent="0.25">
      <c r="A34" s="7"/>
      <c r="E34" s="8"/>
      <c r="F34" s="8"/>
    </row>
    <row r="35" spans="1:6" ht="15.75" customHeight="1" x14ac:dyDescent="0.25">
      <c r="A35" s="7"/>
      <c r="E35" s="8"/>
      <c r="F35" s="8"/>
    </row>
    <row r="36" spans="1:6" ht="15.75" customHeight="1" x14ac:dyDescent="0.25">
      <c r="A36" s="7"/>
      <c r="E36" s="8"/>
      <c r="F36" s="8"/>
    </row>
    <row r="37" spans="1:6" ht="15.75" customHeight="1" x14ac:dyDescent="0.25">
      <c r="A37" s="7"/>
      <c r="E37" s="8"/>
      <c r="F37" s="8"/>
    </row>
    <row r="38" spans="1:6" ht="15.75" customHeight="1" x14ac:dyDescent="0.25">
      <c r="A38" s="7"/>
      <c r="E38" s="52"/>
      <c r="F38" s="8"/>
    </row>
    <row r="39" spans="1:6" ht="15.75" customHeight="1" x14ac:dyDescent="0.25">
      <c r="A39" s="7"/>
      <c r="E39" s="8"/>
      <c r="F39" s="8"/>
    </row>
    <row r="40" spans="1:6" ht="15.75" customHeight="1" x14ac:dyDescent="0.25">
      <c r="A40" s="7"/>
      <c r="E40" s="52"/>
      <c r="F40" s="8"/>
    </row>
    <row r="41" spans="1:6" ht="15.75" customHeight="1" x14ac:dyDescent="0.25">
      <c r="A41" s="7"/>
      <c r="E41" s="8"/>
      <c r="F41" s="8"/>
    </row>
    <row r="42" spans="1:6" ht="15.75" customHeight="1" x14ac:dyDescent="0.25">
      <c r="E42" s="52"/>
    </row>
    <row r="43" spans="1:6" ht="15.75" customHeight="1" x14ac:dyDescent="0.2"/>
    <row r="44" spans="1:6" ht="15.75" customHeight="1" x14ac:dyDescent="0.2"/>
    <row r="45" spans="1:6" ht="15.75" customHeight="1" x14ac:dyDescent="0.2"/>
    <row r="46" spans="1:6" ht="15.75" customHeight="1" x14ac:dyDescent="0.2"/>
    <row r="47" spans="1:6" ht="15.75" customHeight="1" x14ac:dyDescent="0.2"/>
    <row r="48" spans="1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autoFilter ref="A2:G4" xr:uid="{00000000-0009-0000-0000-000006000000}">
    <sortState ref="A2:G4">
      <sortCondition ref="A2:A4"/>
    </sortState>
  </autoFilter>
  <mergeCells count="1">
    <mergeCell ref="A1:C1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7C80"/>
  </sheetPr>
  <dimension ref="A1:H1024"/>
  <sheetViews>
    <sheetView workbookViewId="0">
      <pane ySplit="2" topLeftCell="A23" activePane="bottomLeft" state="frozen"/>
      <selection pane="bottomLeft" activeCell="F34" sqref="F34"/>
    </sheetView>
  </sheetViews>
  <sheetFormatPr defaultColWidth="12.625" defaultRowHeight="15" customHeight="1" x14ac:dyDescent="0.2"/>
  <cols>
    <col min="1" max="1" width="9.375" customWidth="1"/>
    <col min="2" max="2" width="36.375" customWidth="1"/>
    <col min="3" max="3" width="23.75" customWidth="1"/>
    <col min="4" max="4" width="9.625" customWidth="1"/>
    <col min="5" max="5" width="11.75" customWidth="1"/>
    <col min="6" max="6" width="27.875" customWidth="1"/>
    <col min="7" max="7" width="36.625" customWidth="1"/>
    <col min="8" max="8" width="39.125" customWidth="1"/>
    <col min="9" max="26" width="7.625" customWidth="1"/>
  </cols>
  <sheetData>
    <row r="1" spans="1:8" ht="21" x14ac:dyDescent="0.35">
      <c r="A1" s="70" t="s">
        <v>710</v>
      </c>
      <c r="B1" s="68"/>
      <c r="C1" s="68"/>
    </row>
    <row r="2" spans="1:8" x14ac:dyDescent="0.25">
      <c r="A2" s="54" t="s">
        <v>3</v>
      </c>
      <c r="B2" s="54" t="s">
        <v>528</v>
      </c>
      <c r="C2" s="54" t="s">
        <v>529</v>
      </c>
      <c r="D2" s="54" t="s">
        <v>430</v>
      </c>
      <c r="E2" s="54" t="s">
        <v>531</v>
      </c>
      <c r="F2" s="54" t="s">
        <v>532</v>
      </c>
      <c r="G2" s="54" t="s">
        <v>720</v>
      </c>
      <c r="H2" s="54" t="s">
        <v>575</v>
      </c>
    </row>
    <row r="3" spans="1:8" x14ac:dyDescent="0.25">
      <c r="A3" s="7">
        <v>43043</v>
      </c>
      <c r="B3" s="5" t="s">
        <v>536</v>
      </c>
      <c r="C3" s="5" t="s">
        <v>537</v>
      </c>
      <c r="D3" s="5" t="s">
        <v>539</v>
      </c>
      <c r="E3" s="8">
        <v>75</v>
      </c>
      <c r="F3" s="8" t="s">
        <v>542</v>
      </c>
      <c r="H3" s="5" t="s">
        <v>722</v>
      </c>
    </row>
    <row r="4" spans="1:8" x14ac:dyDescent="0.25">
      <c r="A4" s="7">
        <v>43084</v>
      </c>
      <c r="B4" s="5" t="s">
        <v>543</v>
      </c>
      <c r="C4" s="5" t="s">
        <v>544</v>
      </c>
      <c r="D4" s="5" t="s">
        <v>539</v>
      </c>
      <c r="E4" s="8">
        <v>275</v>
      </c>
      <c r="F4" s="8" t="s">
        <v>542</v>
      </c>
      <c r="H4" s="5" t="s">
        <v>722</v>
      </c>
    </row>
    <row r="5" spans="1:8" x14ac:dyDescent="0.25">
      <c r="A5" s="7">
        <v>43145</v>
      </c>
      <c r="B5" s="5" t="s">
        <v>724</v>
      </c>
      <c r="C5" s="5" t="s">
        <v>725</v>
      </c>
      <c r="D5" s="5" t="s">
        <v>539</v>
      </c>
      <c r="E5" s="8">
        <v>89.94</v>
      </c>
      <c r="F5" s="8" t="s">
        <v>542</v>
      </c>
      <c r="H5" s="5" t="s">
        <v>722</v>
      </c>
    </row>
    <row r="6" spans="1:8" x14ac:dyDescent="0.25">
      <c r="A6" s="7">
        <v>43156</v>
      </c>
      <c r="B6" s="5" t="s">
        <v>551</v>
      </c>
      <c r="C6" s="5" t="s">
        <v>552</v>
      </c>
      <c r="D6" s="5" t="s">
        <v>539</v>
      </c>
      <c r="E6" s="8">
        <v>89.74</v>
      </c>
      <c r="F6" s="8" t="s">
        <v>542</v>
      </c>
      <c r="H6" s="5" t="s">
        <v>722</v>
      </c>
    </row>
    <row r="7" spans="1:8" x14ac:dyDescent="0.25">
      <c r="A7" s="7">
        <v>43159</v>
      </c>
      <c r="B7" s="5" t="s">
        <v>554</v>
      </c>
      <c r="C7" s="5" t="s">
        <v>556</v>
      </c>
      <c r="D7" s="5" t="s">
        <v>539</v>
      </c>
      <c r="E7" s="8">
        <v>99</v>
      </c>
      <c r="F7" s="8" t="s">
        <v>542</v>
      </c>
      <c r="H7" s="5" t="s">
        <v>722</v>
      </c>
    </row>
    <row r="8" spans="1:8" x14ac:dyDescent="0.25">
      <c r="A8" s="7">
        <v>43326</v>
      </c>
      <c r="B8" s="5" t="s">
        <v>547</v>
      </c>
      <c r="C8" s="5" t="s">
        <v>548</v>
      </c>
      <c r="D8" s="5" t="s">
        <v>539</v>
      </c>
      <c r="E8" s="8">
        <v>89.94</v>
      </c>
      <c r="F8" s="8" t="s">
        <v>542</v>
      </c>
      <c r="H8" s="5" t="s">
        <v>722</v>
      </c>
    </row>
    <row r="9" spans="1:8" x14ac:dyDescent="0.25">
      <c r="A9" s="7">
        <v>43348</v>
      </c>
      <c r="B9" s="5" t="s">
        <v>573</v>
      </c>
      <c r="C9" s="5" t="s">
        <v>574</v>
      </c>
      <c r="D9" s="5" t="s">
        <v>539</v>
      </c>
      <c r="E9" s="8">
        <v>168</v>
      </c>
      <c r="F9" s="8" t="s">
        <v>542</v>
      </c>
      <c r="H9" s="5" t="s">
        <v>722</v>
      </c>
    </row>
    <row r="10" spans="1:8" x14ac:dyDescent="0.25">
      <c r="A10" s="7">
        <v>43358</v>
      </c>
      <c r="B10" s="5" t="s">
        <v>573</v>
      </c>
      <c r="C10" s="5" t="s">
        <v>574</v>
      </c>
      <c r="D10" s="5" t="s">
        <v>539</v>
      </c>
      <c r="E10" s="8">
        <v>84</v>
      </c>
      <c r="F10" s="8" t="s">
        <v>542</v>
      </c>
      <c r="H10" s="5" t="s">
        <v>722</v>
      </c>
    </row>
    <row r="11" spans="1:8" x14ac:dyDescent="0.25">
      <c r="A11" s="7">
        <v>43399</v>
      </c>
      <c r="B11" s="5" t="s">
        <v>583</v>
      </c>
      <c r="C11" s="5" t="s">
        <v>574</v>
      </c>
      <c r="D11" s="5" t="s">
        <v>539</v>
      </c>
      <c r="E11" s="8">
        <v>91.34</v>
      </c>
      <c r="F11" s="8" t="s">
        <v>542</v>
      </c>
      <c r="H11" s="5" t="s">
        <v>722</v>
      </c>
    </row>
    <row r="12" spans="1:8" x14ac:dyDescent="0.25">
      <c r="A12" s="7">
        <v>43458</v>
      </c>
      <c r="B12" s="5" t="s">
        <v>588</v>
      </c>
      <c r="C12" s="5" t="s">
        <v>590</v>
      </c>
      <c r="D12" s="5" t="s">
        <v>539</v>
      </c>
      <c r="E12" s="8">
        <v>27</v>
      </c>
      <c r="F12" s="8" t="s">
        <v>542</v>
      </c>
      <c r="H12" s="5" t="s">
        <v>722</v>
      </c>
    </row>
    <row r="13" spans="1:8" x14ac:dyDescent="0.25">
      <c r="A13" s="7">
        <v>43465</v>
      </c>
      <c r="B13" s="5" t="s">
        <v>551</v>
      </c>
      <c r="C13" s="5" t="s">
        <v>552</v>
      </c>
      <c r="D13" s="5" t="s">
        <v>539</v>
      </c>
      <c r="E13" s="8">
        <v>89.74</v>
      </c>
      <c r="F13" s="8" t="s">
        <v>542</v>
      </c>
      <c r="H13" s="5" t="s">
        <v>722</v>
      </c>
    </row>
    <row r="14" spans="1:8" x14ac:dyDescent="0.25">
      <c r="A14" s="7">
        <v>43481</v>
      </c>
      <c r="B14" s="5" t="s">
        <v>731</v>
      </c>
      <c r="C14" s="5" t="s">
        <v>537</v>
      </c>
      <c r="D14" s="5" t="s">
        <v>539</v>
      </c>
      <c r="E14" s="8">
        <v>35</v>
      </c>
      <c r="F14" s="8" t="s">
        <v>542</v>
      </c>
      <c r="H14" s="5" t="s">
        <v>594</v>
      </c>
    </row>
    <row r="15" spans="1:8" x14ac:dyDescent="0.25">
      <c r="A15" s="7">
        <v>43484</v>
      </c>
      <c r="B15" s="5" t="s">
        <v>735</v>
      </c>
      <c r="C15" s="5" t="s">
        <v>606</v>
      </c>
      <c r="D15" s="5" t="s">
        <v>539</v>
      </c>
      <c r="E15" s="8">
        <v>136</v>
      </c>
      <c r="F15" s="8" t="s">
        <v>542</v>
      </c>
      <c r="H15" s="5" t="s">
        <v>594</v>
      </c>
    </row>
    <row r="16" spans="1:8" x14ac:dyDescent="0.25">
      <c r="A16" s="7">
        <v>43492</v>
      </c>
      <c r="B16" s="5" t="s">
        <v>739</v>
      </c>
      <c r="C16" s="5" t="s">
        <v>590</v>
      </c>
      <c r="D16" s="5" t="s">
        <v>539</v>
      </c>
      <c r="E16" s="8">
        <v>27</v>
      </c>
      <c r="F16" s="8" t="s">
        <v>542</v>
      </c>
      <c r="H16" s="5" t="s">
        <v>594</v>
      </c>
    </row>
    <row r="17" spans="1:8" x14ac:dyDescent="0.25">
      <c r="A17" s="7">
        <v>43496</v>
      </c>
      <c r="B17" s="5" t="s">
        <v>742</v>
      </c>
      <c r="C17" s="5" t="s">
        <v>744</v>
      </c>
      <c r="D17" s="5" t="s">
        <v>539</v>
      </c>
      <c r="E17" s="8">
        <v>5</v>
      </c>
      <c r="F17" s="8" t="s">
        <v>542</v>
      </c>
      <c r="G17" s="55"/>
      <c r="H17" s="24" t="s">
        <v>750</v>
      </c>
    </row>
    <row r="18" spans="1:8" x14ac:dyDescent="0.25">
      <c r="A18" s="7">
        <v>43507</v>
      </c>
      <c r="B18" s="5" t="s">
        <v>724</v>
      </c>
      <c r="C18" s="5" t="s">
        <v>725</v>
      </c>
      <c r="D18" s="5" t="s">
        <v>539</v>
      </c>
      <c r="E18" s="8">
        <v>89.94</v>
      </c>
      <c r="F18" s="8" t="s">
        <v>542</v>
      </c>
      <c r="H18" s="24" t="s">
        <v>750</v>
      </c>
    </row>
    <row r="19" spans="1:8" x14ac:dyDescent="0.25">
      <c r="A19" s="7">
        <v>43520</v>
      </c>
      <c r="B19" s="5" t="s">
        <v>755</v>
      </c>
      <c r="C19" s="5" t="s">
        <v>590</v>
      </c>
      <c r="D19" s="5" t="s">
        <v>539</v>
      </c>
      <c r="E19" s="8">
        <v>27</v>
      </c>
      <c r="F19" s="8" t="s">
        <v>542</v>
      </c>
      <c r="H19" s="24" t="s">
        <v>750</v>
      </c>
    </row>
    <row r="20" spans="1:8" x14ac:dyDescent="0.25">
      <c r="A20" s="7">
        <v>43524</v>
      </c>
      <c r="B20" s="5" t="s">
        <v>742</v>
      </c>
      <c r="C20" s="5" t="s">
        <v>744</v>
      </c>
      <c r="D20" s="5" t="s">
        <v>539</v>
      </c>
      <c r="E20" s="8">
        <v>9.2799999999999994</v>
      </c>
      <c r="F20" s="8" t="s">
        <v>542</v>
      </c>
      <c r="G20" s="55"/>
      <c r="H20" s="24" t="s">
        <v>750</v>
      </c>
    </row>
    <row r="21" spans="1:8" ht="15.75" customHeight="1" x14ac:dyDescent="0.25">
      <c r="A21" s="7">
        <v>43524</v>
      </c>
      <c r="B21" s="5" t="s">
        <v>554</v>
      </c>
      <c r="C21" s="5" t="s">
        <v>556</v>
      </c>
      <c r="D21" s="5" t="s">
        <v>539</v>
      </c>
      <c r="E21" s="8">
        <v>99</v>
      </c>
      <c r="F21" s="8" t="s">
        <v>542</v>
      </c>
      <c r="H21" s="24" t="s">
        <v>750</v>
      </c>
    </row>
    <row r="22" spans="1:8" ht="15.75" customHeight="1" x14ac:dyDescent="0.25">
      <c r="A22" s="7">
        <v>43524</v>
      </c>
      <c r="B22" s="5" t="s">
        <v>760</v>
      </c>
      <c r="C22" s="5" t="s">
        <v>761</v>
      </c>
      <c r="D22" s="5" t="s">
        <v>539</v>
      </c>
      <c r="E22" s="8">
        <v>17</v>
      </c>
      <c r="F22" s="8" t="s">
        <v>542</v>
      </c>
      <c r="G22" s="5" t="s">
        <v>762</v>
      </c>
      <c r="H22" s="24" t="s">
        <v>750</v>
      </c>
    </row>
    <row r="23" spans="1:8" ht="15.75" customHeight="1" x14ac:dyDescent="0.25">
      <c r="A23" s="7">
        <v>43548</v>
      </c>
      <c r="B23" s="5" t="s">
        <v>763</v>
      </c>
      <c r="C23" s="5" t="s">
        <v>590</v>
      </c>
      <c r="D23" s="5" t="s">
        <v>539</v>
      </c>
      <c r="E23" s="8">
        <v>27</v>
      </c>
      <c r="F23" s="8" t="s">
        <v>542</v>
      </c>
      <c r="H23" s="24" t="s">
        <v>750</v>
      </c>
    </row>
    <row r="24" spans="1:8" ht="15.75" customHeight="1" x14ac:dyDescent="0.25">
      <c r="A24" s="7">
        <v>43549</v>
      </c>
      <c r="B24" s="5" t="s">
        <v>765</v>
      </c>
      <c r="C24" s="5" t="s">
        <v>766</v>
      </c>
      <c r="D24" s="5" t="s">
        <v>539</v>
      </c>
      <c r="E24" s="8">
        <v>15.74</v>
      </c>
      <c r="F24" s="8" t="s">
        <v>767</v>
      </c>
      <c r="G24" s="55" t="s">
        <v>768</v>
      </c>
      <c r="H24" s="24" t="s">
        <v>433</v>
      </c>
    </row>
    <row r="25" spans="1:8" ht="15.75" customHeight="1" x14ac:dyDescent="0.25">
      <c r="A25" s="7">
        <v>43555</v>
      </c>
      <c r="B25" s="5" t="s">
        <v>742</v>
      </c>
      <c r="C25" s="5" t="s">
        <v>744</v>
      </c>
      <c r="D25" s="5" t="s">
        <v>539</v>
      </c>
      <c r="E25" s="8">
        <v>10</v>
      </c>
      <c r="F25" s="8" t="s">
        <v>542</v>
      </c>
      <c r="G25" s="55"/>
      <c r="H25" s="24" t="s">
        <v>750</v>
      </c>
    </row>
    <row r="26" spans="1:8" ht="15.75" customHeight="1" x14ac:dyDescent="0.25">
      <c r="A26" s="7">
        <v>43579</v>
      </c>
      <c r="B26" s="5" t="s">
        <v>771</v>
      </c>
      <c r="C26" s="5" t="s">
        <v>590</v>
      </c>
      <c r="D26" s="5" t="s">
        <v>539</v>
      </c>
      <c r="E26" s="8">
        <v>27</v>
      </c>
      <c r="F26" s="8" t="s">
        <v>542</v>
      </c>
      <c r="G26" s="55"/>
      <c r="H26" s="24" t="s">
        <v>750</v>
      </c>
    </row>
    <row r="27" spans="1:8" ht="15.75" customHeight="1" x14ac:dyDescent="0.25">
      <c r="A27" s="7">
        <v>43585</v>
      </c>
      <c r="B27" s="5" t="s">
        <v>765</v>
      </c>
      <c r="C27" s="5" t="s">
        <v>766</v>
      </c>
      <c r="D27" s="5" t="s">
        <v>539</v>
      </c>
      <c r="E27" s="8">
        <v>15.45</v>
      </c>
      <c r="F27" s="8" t="s">
        <v>767</v>
      </c>
      <c r="G27" s="55" t="s">
        <v>773</v>
      </c>
      <c r="H27" s="24" t="s">
        <v>433</v>
      </c>
    </row>
    <row r="28" spans="1:8" ht="15.75" customHeight="1" x14ac:dyDescent="0.25">
      <c r="A28" s="7">
        <v>43585</v>
      </c>
      <c r="B28" s="5" t="s">
        <v>742</v>
      </c>
      <c r="C28" s="5" t="s">
        <v>744</v>
      </c>
      <c r="D28" s="5" t="s">
        <v>539</v>
      </c>
      <c r="E28" s="8">
        <v>11.86</v>
      </c>
      <c r="F28" s="8" t="s">
        <v>542</v>
      </c>
      <c r="G28" s="55"/>
      <c r="H28" s="24" t="s">
        <v>750</v>
      </c>
    </row>
    <row r="29" spans="1:8" ht="15.75" customHeight="1" x14ac:dyDescent="0.25">
      <c r="A29" s="7">
        <v>43607</v>
      </c>
      <c r="B29" s="5" t="s">
        <v>777</v>
      </c>
      <c r="C29" s="5" t="s">
        <v>778</v>
      </c>
      <c r="D29" s="5" t="s">
        <v>539</v>
      </c>
      <c r="E29" s="8">
        <v>40.25</v>
      </c>
      <c r="F29" s="8" t="s">
        <v>779</v>
      </c>
      <c r="G29" s="55" t="s">
        <v>780</v>
      </c>
      <c r="H29" s="24" t="s">
        <v>433</v>
      </c>
    </row>
    <row r="30" spans="1:8" ht="15.75" customHeight="1" x14ac:dyDescent="0.25">
      <c r="A30" s="7">
        <v>43609</v>
      </c>
      <c r="B30" s="24" t="s">
        <v>781</v>
      </c>
      <c r="C30" s="24" t="s">
        <v>590</v>
      </c>
      <c r="D30" s="24" t="s">
        <v>539</v>
      </c>
      <c r="E30" s="8">
        <v>45</v>
      </c>
      <c r="F30" s="8" t="s">
        <v>542</v>
      </c>
      <c r="G30" s="55"/>
      <c r="H30" s="24" t="s">
        <v>659</v>
      </c>
    </row>
    <row r="31" spans="1:8" ht="15.75" customHeight="1" x14ac:dyDescent="0.25">
      <c r="A31" s="7">
        <v>43616</v>
      </c>
      <c r="B31" s="24" t="s">
        <v>742</v>
      </c>
      <c r="C31" s="24" t="s">
        <v>744</v>
      </c>
      <c r="D31" s="24" t="s">
        <v>539</v>
      </c>
      <c r="E31" s="8">
        <v>12</v>
      </c>
      <c r="F31" s="8" t="s">
        <v>542</v>
      </c>
      <c r="G31" s="55"/>
      <c r="H31" s="24" t="s">
        <v>659</v>
      </c>
    </row>
    <row r="32" spans="1:8" ht="15.75" customHeight="1" x14ac:dyDescent="0.25">
      <c r="A32" s="7">
        <v>43618</v>
      </c>
      <c r="B32" s="24" t="s">
        <v>782</v>
      </c>
      <c r="C32" s="24" t="s">
        <v>537</v>
      </c>
      <c r="D32" s="24" t="s">
        <v>539</v>
      </c>
      <c r="E32" s="8">
        <v>10</v>
      </c>
      <c r="F32" s="8" t="s">
        <v>783</v>
      </c>
      <c r="G32" s="55"/>
      <c r="H32" s="24" t="s">
        <v>433</v>
      </c>
    </row>
    <row r="33" spans="1:8" ht="15.75" customHeight="1" x14ac:dyDescent="0.25">
      <c r="A33" s="7">
        <v>43623</v>
      </c>
      <c r="B33" s="24" t="s">
        <v>784</v>
      </c>
      <c r="C33" s="24" t="s">
        <v>785</v>
      </c>
      <c r="D33" s="24" t="s">
        <v>539</v>
      </c>
      <c r="E33" s="8">
        <v>1631.14</v>
      </c>
      <c r="F33" s="8" t="s">
        <v>542</v>
      </c>
      <c r="G33" s="55"/>
      <c r="H33" s="24" t="s">
        <v>659</v>
      </c>
    </row>
    <row r="34" spans="1:8" ht="15.75" customHeight="1" x14ac:dyDescent="0.25">
      <c r="A34" s="7">
        <v>43640</v>
      </c>
      <c r="B34" s="24" t="s">
        <v>786</v>
      </c>
      <c r="C34" s="24" t="s">
        <v>590</v>
      </c>
      <c r="D34" s="24" t="s">
        <v>539</v>
      </c>
      <c r="E34" s="8">
        <v>27</v>
      </c>
      <c r="F34" s="8" t="s">
        <v>542</v>
      </c>
      <c r="G34" s="55"/>
      <c r="H34" s="24" t="s">
        <v>659</v>
      </c>
    </row>
    <row r="35" spans="1:8" ht="15.75" customHeight="1" x14ac:dyDescent="0.25">
      <c r="A35" s="45">
        <v>43688</v>
      </c>
      <c r="B35" s="34" t="s">
        <v>547</v>
      </c>
      <c r="C35" s="34" t="s">
        <v>787</v>
      </c>
      <c r="D35" s="34" t="s">
        <v>539</v>
      </c>
      <c r="E35" s="46">
        <v>98.94</v>
      </c>
      <c r="F35" s="46" t="s">
        <v>542</v>
      </c>
      <c r="G35" s="55"/>
      <c r="H35" s="47" t="s">
        <v>664</v>
      </c>
    </row>
    <row r="36" spans="1:8" ht="15.75" customHeight="1" x14ac:dyDescent="0.25">
      <c r="A36" s="45">
        <v>43670</v>
      </c>
      <c r="B36" s="34" t="s">
        <v>788</v>
      </c>
      <c r="C36" s="34" t="s">
        <v>590</v>
      </c>
      <c r="D36" s="34" t="s">
        <v>539</v>
      </c>
      <c r="E36" s="46">
        <v>27</v>
      </c>
      <c r="F36" s="46" t="s">
        <v>542</v>
      </c>
      <c r="G36" s="55"/>
      <c r="H36" s="47" t="s">
        <v>664</v>
      </c>
    </row>
    <row r="37" spans="1:8" ht="15.75" customHeight="1" x14ac:dyDescent="0.25">
      <c r="A37" s="45">
        <v>43701</v>
      </c>
      <c r="B37" s="34" t="s">
        <v>789</v>
      </c>
      <c r="C37" s="34" t="s">
        <v>590</v>
      </c>
      <c r="D37" s="34" t="s">
        <v>539</v>
      </c>
      <c r="E37" s="46">
        <v>27</v>
      </c>
      <c r="F37" s="46" t="s">
        <v>542</v>
      </c>
      <c r="G37" s="55"/>
      <c r="H37" s="47" t="s">
        <v>664</v>
      </c>
    </row>
    <row r="38" spans="1:8" ht="15.75" customHeight="1" x14ac:dyDescent="0.25">
      <c r="A38" s="45">
        <v>43646</v>
      </c>
      <c r="B38" s="34" t="s">
        <v>742</v>
      </c>
      <c r="C38" s="34" t="s">
        <v>744</v>
      </c>
      <c r="D38" s="34" t="s">
        <v>539</v>
      </c>
      <c r="E38" s="46">
        <v>12</v>
      </c>
      <c r="F38" s="46" t="s">
        <v>542</v>
      </c>
      <c r="G38" s="55"/>
      <c r="H38" s="47" t="s">
        <v>664</v>
      </c>
    </row>
    <row r="39" spans="1:8" ht="15.75" customHeight="1" x14ac:dyDescent="0.25">
      <c r="A39" s="45">
        <v>43708</v>
      </c>
      <c r="B39" s="34" t="s">
        <v>742</v>
      </c>
      <c r="C39" s="34" t="s">
        <v>744</v>
      </c>
      <c r="D39" s="34" t="s">
        <v>539</v>
      </c>
      <c r="E39" s="46">
        <v>12</v>
      </c>
      <c r="F39" s="46" t="s">
        <v>542</v>
      </c>
      <c r="G39" s="55"/>
      <c r="H39" s="47" t="s">
        <v>664</v>
      </c>
    </row>
    <row r="40" spans="1:8" ht="15.75" customHeight="1" x14ac:dyDescent="0.25">
      <c r="A40" s="45">
        <v>43677</v>
      </c>
      <c r="B40" s="34" t="s">
        <v>742</v>
      </c>
      <c r="C40" s="34" t="s">
        <v>744</v>
      </c>
      <c r="D40" s="34" t="s">
        <v>539</v>
      </c>
      <c r="E40" s="46">
        <v>12</v>
      </c>
      <c r="F40" s="46" t="s">
        <v>542</v>
      </c>
      <c r="G40" s="55"/>
      <c r="H40" s="47" t="s">
        <v>664</v>
      </c>
    </row>
    <row r="41" spans="1:8" ht="15.75" customHeight="1" x14ac:dyDescent="0.25">
      <c r="A41" s="45">
        <v>43736</v>
      </c>
      <c r="B41" s="34" t="s">
        <v>790</v>
      </c>
      <c r="C41" s="34" t="s">
        <v>537</v>
      </c>
      <c r="D41" s="34" t="s">
        <v>539</v>
      </c>
      <c r="E41" s="46">
        <v>25</v>
      </c>
      <c r="F41" s="46" t="s">
        <v>542</v>
      </c>
      <c r="G41" s="55"/>
      <c r="H41" s="44" t="s">
        <v>791</v>
      </c>
    </row>
    <row r="42" spans="1:8" ht="15.75" customHeight="1" x14ac:dyDescent="0.25">
      <c r="A42" s="73">
        <v>43732</v>
      </c>
      <c r="B42" s="74" t="s">
        <v>939</v>
      </c>
      <c r="C42" s="74" t="s">
        <v>590</v>
      </c>
      <c r="D42" s="74" t="s">
        <v>539</v>
      </c>
      <c r="E42" s="75">
        <v>27</v>
      </c>
      <c r="F42" s="75" t="s">
        <v>542</v>
      </c>
      <c r="G42" s="76"/>
      <c r="H42" s="74" t="s">
        <v>953</v>
      </c>
    </row>
    <row r="43" spans="1:8" ht="15.75" customHeight="1" x14ac:dyDescent="0.25">
      <c r="A43" s="73">
        <v>43762</v>
      </c>
      <c r="B43" s="74" t="s">
        <v>940</v>
      </c>
      <c r="C43" s="74" t="s">
        <v>590</v>
      </c>
      <c r="D43" s="74" t="s">
        <v>539</v>
      </c>
      <c r="E43" s="75">
        <v>31.49</v>
      </c>
      <c r="F43" s="75" t="s">
        <v>542</v>
      </c>
      <c r="G43" s="76"/>
      <c r="H43" s="74" t="s">
        <v>953</v>
      </c>
    </row>
    <row r="44" spans="1:8" ht="15.75" customHeight="1" x14ac:dyDescent="0.25">
      <c r="A44" s="73">
        <v>43793</v>
      </c>
      <c r="B44" s="74" t="s">
        <v>942</v>
      </c>
      <c r="C44" s="74" t="s">
        <v>590</v>
      </c>
      <c r="D44" s="74" t="s">
        <v>539</v>
      </c>
      <c r="E44" s="75">
        <v>31.49</v>
      </c>
      <c r="F44" s="75" t="s">
        <v>542</v>
      </c>
      <c r="G44" s="76"/>
      <c r="H44" s="74" t="s">
        <v>953</v>
      </c>
    </row>
    <row r="45" spans="1:8" ht="15.75" customHeight="1" x14ac:dyDescent="0.25">
      <c r="A45" s="73">
        <v>43823</v>
      </c>
      <c r="B45" s="74" t="s">
        <v>943</v>
      </c>
      <c r="C45" s="74" t="s">
        <v>590</v>
      </c>
      <c r="D45" s="74" t="s">
        <v>539</v>
      </c>
      <c r="E45" s="75">
        <v>31.49</v>
      </c>
      <c r="F45" s="75" t="s">
        <v>542</v>
      </c>
      <c r="G45" s="76" t="s">
        <v>944</v>
      </c>
      <c r="H45" s="74" t="s">
        <v>953</v>
      </c>
    </row>
    <row r="46" spans="1:8" ht="15.75" customHeight="1" x14ac:dyDescent="0.25">
      <c r="A46" s="73">
        <v>43769</v>
      </c>
      <c r="B46" s="74" t="s">
        <v>742</v>
      </c>
      <c r="C46" s="74" t="s">
        <v>744</v>
      </c>
      <c r="D46" s="74" t="s">
        <v>539</v>
      </c>
      <c r="E46" s="75">
        <v>12</v>
      </c>
      <c r="F46" s="75" t="s">
        <v>542</v>
      </c>
      <c r="G46" s="76"/>
      <c r="H46" s="74" t="s">
        <v>953</v>
      </c>
    </row>
    <row r="47" spans="1:8" ht="15.75" customHeight="1" x14ac:dyDescent="0.25">
      <c r="A47" s="73">
        <v>43799</v>
      </c>
      <c r="B47" s="74" t="s">
        <v>742</v>
      </c>
      <c r="C47" s="74" t="s">
        <v>744</v>
      </c>
      <c r="D47" s="74" t="s">
        <v>539</v>
      </c>
      <c r="E47" s="75">
        <v>12</v>
      </c>
      <c r="F47" s="75" t="s">
        <v>542</v>
      </c>
      <c r="G47" s="76"/>
      <c r="H47" s="74" t="s">
        <v>953</v>
      </c>
    </row>
    <row r="48" spans="1:8" ht="15.75" customHeight="1" x14ac:dyDescent="0.25">
      <c r="A48" s="73">
        <v>43738</v>
      </c>
      <c r="B48" s="74" t="s">
        <v>742</v>
      </c>
      <c r="C48" s="74" t="s">
        <v>744</v>
      </c>
      <c r="D48" s="74" t="s">
        <v>539</v>
      </c>
      <c r="E48" s="75">
        <v>12</v>
      </c>
      <c r="F48" s="75" t="s">
        <v>542</v>
      </c>
      <c r="G48" s="76"/>
      <c r="H48" s="74" t="s">
        <v>953</v>
      </c>
    </row>
    <row r="49" spans="1:8" ht="15.75" customHeight="1" x14ac:dyDescent="0.25">
      <c r="A49" s="73">
        <v>43829</v>
      </c>
      <c r="B49" s="74" t="s">
        <v>742</v>
      </c>
      <c r="C49" s="74" t="s">
        <v>744</v>
      </c>
      <c r="D49" s="74" t="s">
        <v>539</v>
      </c>
      <c r="E49" s="75">
        <v>12</v>
      </c>
      <c r="F49" s="75" t="s">
        <v>542</v>
      </c>
      <c r="G49" s="76" t="s">
        <v>944</v>
      </c>
      <c r="H49" s="74" t="s">
        <v>953</v>
      </c>
    </row>
    <row r="50" spans="1:8" ht="15.75" customHeight="1" x14ac:dyDescent="0.25">
      <c r="A50" s="45"/>
      <c r="B50" s="34"/>
      <c r="C50" s="34"/>
      <c r="D50" s="34"/>
      <c r="E50" s="46"/>
      <c r="F50" s="46"/>
      <c r="G50" s="55"/>
      <c r="H50" s="44"/>
    </row>
    <row r="51" spans="1:8" ht="15.75" customHeight="1" x14ac:dyDescent="0.25">
      <c r="A51" s="45"/>
      <c r="B51" s="34"/>
      <c r="C51" s="34"/>
      <c r="D51" s="34"/>
      <c r="E51" s="46"/>
      <c r="F51" s="46"/>
      <c r="G51" s="55"/>
      <c r="H51" s="44"/>
    </row>
    <row r="52" spans="1:8" ht="15.75" customHeight="1" x14ac:dyDescent="0.25">
      <c r="A52" s="7"/>
      <c r="B52" s="34" t="s">
        <v>792</v>
      </c>
      <c r="C52" s="8">
        <f>SUM(E3:E4)</f>
        <v>350</v>
      </c>
      <c r="E52" s="8"/>
      <c r="F52" s="8"/>
      <c r="G52" s="55"/>
      <c r="H52" s="56"/>
    </row>
    <row r="53" spans="1:8" ht="15.75" customHeight="1" x14ac:dyDescent="0.25">
      <c r="A53" s="7"/>
      <c r="B53" s="34" t="s">
        <v>793</v>
      </c>
      <c r="C53" s="8">
        <f>SUM(E5:E13)</f>
        <v>828.7</v>
      </c>
      <c r="E53" s="8"/>
      <c r="F53" s="8"/>
      <c r="G53" s="55"/>
      <c r="H53" s="56"/>
    </row>
    <row r="54" spans="1:8" ht="15.75" customHeight="1" x14ac:dyDescent="0.25">
      <c r="A54" s="7"/>
      <c r="B54" s="34" t="s">
        <v>794</v>
      </c>
      <c r="C54" s="8">
        <f>SUM(E14:E49)</f>
        <v>2701.0699999999997</v>
      </c>
      <c r="E54" s="8"/>
      <c r="F54" s="8"/>
      <c r="G54" s="55"/>
      <c r="H54" s="56"/>
    </row>
    <row r="55" spans="1:8" ht="15.75" customHeight="1" x14ac:dyDescent="0.25">
      <c r="A55" s="7"/>
      <c r="B55" s="50" t="s">
        <v>795</v>
      </c>
      <c r="C55" s="57">
        <f>SUM(C52:C54)</f>
        <v>3879.7699999999995</v>
      </c>
      <c r="E55" s="8"/>
      <c r="F55" s="8"/>
      <c r="G55" s="55"/>
      <c r="H55" s="56"/>
    </row>
    <row r="56" spans="1:8" ht="15.75" customHeight="1" x14ac:dyDescent="0.25">
      <c r="A56" s="7"/>
      <c r="E56" s="8"/>
      <c r="F56" s="8"/>
      <c r="G56" s="55"/>
      <c r="H56" s="56"/>
    </row>
    <row r="57" spans="1:8" ht="15.75" customHeight="1" x14ac:dyDescent="0.25">
      <c r="A57" s="7"/>
      <c r="E57" s="8"/>
      <c r="F57" s="8"/>
      <c r="G57" s="55"/>
      <c r="H57" s="56"/>
    </row>
    <row r="58" spans="1:8" ht="15.75" customHeight="1" x14ac:dyDescent="0.25">
      <c r="A58" s="7"/>
      <c r="E58" s="8"/>
      <c r="F58" s="8"/>
      <c r="H58" s="56"/>
    </row>
    <row r="59" spans="1:8" ht="15.75" customHeight="1" x14ac:dyDescent="0.25">
      <c r="A59" s="7"/>
      <c r="E59" s="8"/>
      <c r="F59" s="8"/>
      <c r="H59" s="56"/>
    </row>
    <row r="60" spans="1:8" ht="15.75" customHeight="1" x14ac:dyDescent="0.25">
      <c r="A60" s="7"/>
      <c r="E60" s="8"/>
      <c r="F60" s="8"/>
      <c r="H60" s="56"/>
    </row>
    <row r="61" spans="1:8" ht="15.75" customHeight="1" x14ac:dyDescent="0.25">
      <c r="A61" s="7"/>
      <c r="E61" s="8"/>
      <c r="F61" s="8"/>
      <c r="H61" s="56"/>
    </row>
    <row r="62" spans="1:8" ht="15.75" customHeight="1" x14ac:dyDescent="0.25">
      <c r="A62" s="7"/>
      <c r="E62" s="8"/>
      <c r="F62" s="8"/>
      <c r="H62" s="56"/>
    </row>
    <row r="63" spans="1:8" ht="15.75" customHeight="1" x14ac:dyDescent="0.25">
      <c r="A63" s="7"/>
      <c r="E63" s="8"/>
      <c r="F63" s="8"/>
      <c r="H63" s="56"/>
    </row>
    <row r="64" spans="1:8" ht="15.75" customHeight="1" x14ac:dyDescent="0.25">
      <c r="A64" s="7"/>
      <c r="E64" s="8"/>
      <c r="F64" s="8"/>
      <c r="H64" s="56"/>
    </row>
    <row r="65" spans="1:8" ht="15.75" customHeight="1" x14ac:dyDescent="0.25">
      <c r="A65" s="7"/>
      <c r="E65" s="8"/>
      <c r="F65" s="8"/>
      <c r="H65" s="56"/>
    </row>
    <row r="66" spans="1:8" ht="15.75" customHeight="1" x14ac:dyDescent="0.25">
      <c r="A66" s="7"/>
      <c r="E66" s="8"/>
      <c r="F66" s="8"/>
      <c r="H66" s="56"/>
    </row>
    <row r="67" spans="1:8" ht="15.75" customHeight="1" x14ac:dyDescent="0.25">
      <c r="A67" s="7"/>
      <c r="E67" s="8"/>
      <c r="F67" s="8"/>
    </row>
    <row r="68" spans="1:8" ht="15.75" customHeight="1" x14ac:dyDescent="0.25">
      <c r="A68" s="7"/>
      <c r="F68" s="8"/>
    </row>
    <row r="69" spans="1:8" ht="15.75" customHeight="1" x14ac:dyDescent="0.25">
      <c r="A69" s="7"/>
      <c r="E69" s="8"/>
      <c r="F69" s="8"/>
    </row>
    <row r="70" spans="1:8" ht="15.75" customHeight="1" x14ac:dyDescent="0.25">
      <c r="A70" s="7"/>
      <c r="E70" s="8"/>
      <c r="F70" s="8"/>
    </row>
    <row r="71" spans="1:8" ht="15.75" customHeight="1" x14ac:dyDescent="0.25">
      <c r="A71" s="7"/>
      <c r="E71" s="8"/>
      <c r="F71" s="8"/>
    </row>
    <row r="72" spans="1:8" ht="15.75" customHeight="1" x14ac:dyDescent="0.25">
      <c r="A72" s="7"/>
      <c r="E72" s="8"/>
      <c r="F72" s="8"/>
    </row>
    <row r="73" spans="1:8" ht="15.75" customHeight="1" x14ac:dyDescent="0.25">
      <c r="A73" s="7"/>
      <c r="E73" s="8"/>
      <c r="F73" s="8"/>
    </row>
    <row r="74" spans="1:8" ht="15.75" customHeight="1" x14ac:dyDescent="0.25">
      <c r="A74" s="7"/>
      <c r="E74" s="8"/>
      <c r="F74" s="8"/>
    </row>
    <row r="75" spans="1:8" ht="15.75" customHeight="1" x14ac:dyDescent="0.25">
      <c r="A75" s="7"/>
      <c r="E75" s="8"/>
      <c r="F75" s="8"/>
    </row>
    <row r="76" spans="1:8" ht="15.75" customHeight="1" x14ac:dyDescent="0.25">
      <c r="A76" s="7"/>
      <c r="E76" s="52"/>
      <c r="F76" s="8"/>
    </row>
    <row r="77" spans="1:8" ht="15.75" customHeight="1" x14ac:dyDescent="0.25">
      <c r="A77" s="7"/>
      <c r="E77" s="8"/>
      <c r="F77" s="8"/>
    </row>
    <row r="78" spans="1:8" ht="15.75" customHeight="1" x14ac:dyDescent="0.25">
      <c r="A78" s="7"/>
      <c r="E78" s="52"/>
      <c r="F78" s="8"/>
    </row>
    <row r="79" spans="1:8" ht="15.75" customHeight="1" x14ac:dyDescent="0.25">
      <c r="A79" s="7"/>
      <c r="E79" s="8"/>
      <c r="F79" s="8"/>
    </row>
    <row r="80" spans="1:8" ht="15.75" customHeight="1" x14ac:dyDescent="0.25">
      <c r="E80" s="52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</sheetData>
  <autoFilter ref="A2:H28" xr:uid="{00000000-0009-0000-0000-000007000000}">
    <sortState ref="A2:H28">
      <sortCondition ref="A2:A28"/>
    </sortState>
  </autoFilter>
  <mergeCells count="1">
    <mergeCell ref="A1:C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Sheet</vt:lpstr>
      <vt:lpstr>Credit Card Donations</vt:lpstr>
      <vt:lpstr>PayPal Donations</vt:lpstr>
      <vt:lpstr>Check Donations</vt:lpstr>
      <vt:lpstr>Cash Donations</vt:lpstr>
      <vt:lpstr>K.Barbera Donations</vt:lpstr>
      <vt:lpstr>Program Expenses</vt:lpstr>
      <vt:lpstr>Overhead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Barbera</dc:creator>
  <cp:lastModifiedBy>Kevin Barbera</cp:lastModifiedBy>
  <dcterms:created xsi:type="dcterms:W3CDTF">2019-01-26T03:21:27Z</dcterms:created>
  <dcterms:modified xsi:type="dcterms:W3CDTF">2019-12-23T17:07:31Z</dcterms:modified>
</cp:coreProperties>
</file>